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86_Pågående Bussanbud - Priser - Begrenset tilgang\10 Oslo anbudet 2021-2022\Konkurransegrunnlag\Oslo sør\Arbeidsversjon - KGL\Vedlegg 3 Rutebeskrivelse\"/>
    </mc:Choice>
  </mc:AlternateContent>
  <xr:revisionPtr revIDLastSave="0" documentId="13_ncr:1_{E3F81FBC-AABD-4F64-9A37-27B0E14CCF76}" xr6:coauthVersionLast="45" xr6:coauthVersionMax="45" xr10:uidLastSave="{00000000-0000-0000-0000-000000000000}"/>
  <bookViews>
    <workbookView xWindow="-120" yWindow="-120" windowWidth="29040" windowHeight="15840" tabRatio="856" xr2:uid="{00000000-000D-0000-FFFF-FFFF00000000}"/>
  </bookViews>
  <sheets>
    <sheet name="Bilag 3.1, v1.1" sheetId="23" r:id="rId1"/>
    <sheet name="Kalender" sheetId="32" r:id="rId2"/>
  </sheets>
  <definedNames>
    <definedName name="_xlnm.Print_Area" localSheetId="0">'Bilag 3.1, v1.1'!$A$1:$G$400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9" i="23" l="1"/>
  <c r="G328" i="23"/>
  <c r="G327" i="23"/>
  <c r="G326" i="23"/>
  <c r="G325" i="23"/>
  <c r="G324" i="23"/>
  <c r="G323" i="23"/>
  <c r="G322" i="23"/>
  <c r="D329" i="23"/>
  <c r="D328" i="23"/>
  <c r="D327" i="23"/>
  <c r="D326" i="23"/>
  <c r="D325" i="23"/>
  <c r="D324" i="23"/>
  <c r="D323" i="23"/>
  <c r="D322" i="23"/>
  <c r="D305" i="23"/>
  <c r="G305" i="23"/>
  <c r="D18" i="23" l="1"/>
  <c r="J32" i="32" l="1"/>
  <c r="J31" i="32"/>
  <c r="J30" i="32"/>
  <c r="J29" i="32"/>
  <c r="J28" i="32"/>
  <c r="J27" i="32"/>
  <c r="J26" i="32"/>
  <c r="J33" i="32" l="1"/>
  <c r="K33" i="32" s="1"/>
  <c r="A13" i="32" l="1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A103" i="32"/>
  <c r="A104" i="32"/>
  <c r="A105" i="32"/>
  <c r="A106" i="32"/>
  <c r="A107" i="32"/>
  <c r="A108" i="32"/>
  <c r="A109" i="32"/>
  <c r="A110" i="32"/>
  <c r="A111" i="32"/>
  <c r="A112" i="32"/>
  <c r="A113" i="32"/>
  <c r="A114" i="32"/>
  <c r="A115" i="32"/>
  <c r="A116" i="32"/>
  <c r="A117" i="32"/>
  <c r="A118" i="32"/>
  <c r="A119" i="32"/>
  <c r="A120" i="32"/>
  <c r="A121" i="32"/>
  <c r="A122" i="32"/>
  <c r="A123" i="32"/>
  <c r="A124" i="32"/>
  <c r="A125" i="32"/>
  <c r="A126" i="32"/>
  <c r="A127" i="32"/>
  <c r="A128" i="32"/>
  <c r="A129" i="32"/>
  <c r="A130" i="32"/>
  <c r="A131" i="32"/>
  <c r="A132" i="32"/>
  <c r="A133" i="32"/>
  <c r="A134" i="32"/>
  <c r="A135" i="32"/>
  <c r="A136" i="32"/>
  <c r="A137" i="32"/>
  <c r="A138" i="32"/>
  <c r="A139" i="32"/>
  <c r="A140" i="32"/>
  <c r="A141" i="32"/>
  <c r="A142" i="32"/>
  <c r="A143" i="32"/>
  <c r="A144" i="32"/>
  <c r="A145" i="32"/>
  <c r="A146" i="32"/>
  <c r="A147" i="32"/>
  <c r="A148" i="32"/>
  <c r="A149" i="32"/>
  <c r="A150" i="32"/>
  <c r="A151" i="32"/>
  <c r="A152" i="32"/>
  <c r="A153" i="32"/>
  <c r="A154" i="32"/>
  <c r="A155" i="32"/>
  <c r="A156" i="32"/>
  <c r="A157" i="32"/>
  <c r="A158" i="32"/>
  <c r="A159" i="32"/>
  <c r="A160" i="32"/>
  <c r="A161" i="32"/>
  <c r="A162" i="32"/>
  <c r="A163" i="32"/>
  <c r="A164" i="32"/>
  <c r="A165" i="32"/>
  <c r="A166" i="32"/>
  <c r="A167" i="32"/>
  <c r="A168" i="32"/>
  <c r="A169" i="32"/>
  <c r="A170" i="32"/>
  <c r="A171" i="32"/>
  <c r="A172" i="32"/>
  <c r="A173" i="32"/>
  <c r="A174" i="32"/>
  <c r="A175" i="32"/>
  <c r="A176" i="32"/>
  <c r="A177" i="32"/>
  <c r="A178" i="32"/>
  <c r="A179" i="32"/>
  <c r="A180" i="32"/>
  <c r="A181" i="32"/>
  <c r="A182" i="32"/>
  <c r="A183" i="32"/>
  <c r="A184" i="32"/>
  <c r="A185" i="32"/>
  <c r="A186" i="32"/>
  <c r="A187" i="32"/>
  <c r="A188" i="32"/>
  <c r="A189" i="32"/>
  <c r="A190" i="32"/>
  <c r="A191" i="32"/>
  <c r="A192" i="32"/>
  <c r="A193" i="32"/>
  <c r="A194" i="32"/>
  <c r="A195" i="32"/>
  <c r="A196" i="32"/>
  <c r="A197" i="32"/>
  <c r="A198" i="32"/>
  <c r="A199" i="32"/>
  <c r="A200" i="32"/>
  <c r="A201" i="32"/>
  <c r="A202" i="32"/>
  <c r="A203" i="32"/>
  <c r="A204" i="32"/>
  <c r="A205" i="32"/>
  <c r="A206" i="32"/>
  <c r="A207" i="32"/>
  <c r="A208" i="32"/>
  <c r="A209" i="32"/>
  <c r="A210" i="32"/>
  <c r="A211" i="32"/>
  <c r="A212" i="32"/>
  <c r="A213" i="32"/>
  <c r="A214" i="32"/>
  <c r="A215" i="32"/>
  <c r="A216" i="32"/>
  <c r="A217" i="32"/>
  <c r="A218" i="32"/>
  <c r="A219" i="32"/>
  <c r="A220" i="32"/>
  <c r="A221" i="32"/>
  <c r="A222" i="32"/>
  <c r="A223" i="32"/>
  <c r="A224" i="32"/>
  <c r="A225" i="32"/>
  <c r="A226" i="32"/>
  <c r="A227" i="32"/>
  <c r="A228" i="32"/>
  <c r="A229" i="32"/>
  <c r="A230" i="32"/>
  <c r="A231" i="32"/>
  <c r="A232" i="32"/>
  <c r="A233" i="32"/>
  <c r="A234" i="32"/>
  <c r="A235" i="32"/>
  <c r="A236" i="32"/>
  <c r="A237" i="32"/>
  <c r="A238" i="32"/>
  <c r="A239" i="32"/>
  <c r="A240" i="32"/>
  <c r="A241" i="32"/>
  <c r="A242" i="32"/>
  <c r="A243" i="32"/>
  <c r="A244" i="32"/>
  <c r="A245" i="32"/>
  <c r="A246" i="32"/>
  <c r="A247" i="32"/>
  <c r="A248" i="32"/>
  <c r="A249" i="32"/>
  <c r="A250" i="32"/>
  <c r="A251" i="32"/>
  <c r="A252" i="32"/>
  <c r="A253" i="32"/>
  <c r="A254" i="32"/>
  <c r="A255" i="32"/>
  <c r="A256" i="32"/>
  <c r="A257" i="32"/>
  <c r="A258" i="32"/>
  <c r="A259" i="32"/>
  <c r="A260" i="32"/>
  <c r="A261" i="32"/>
  <c r="A262" i="32"/>
  <c r="A263" i="32"/>
  <c r="A264" i="32"/>
  <c r="A265" i="32"/>
  <c r="A266" i="32"/>
  <c r="A267" i="32"/>
  <c r="A268" i="32"/>
  <c r="A269" i="32"/>
  <c r="A270" i="32"/>
  <c r="A271" i="32"/>
  <c r="A272" i="32"/>
  <c r="A273" i="32"/>
  <c r="A274" i="32"/>
  <c r="A275" i="32"/>
  <c r="A276" i="32"/>
  <c r="A277" i="32"/>
  <c r="A278" i="32"/>
  <c r="A279" i="32"/>
  <c r="A280" i="32"/>
  <c r="A281" i="32"/>
  <c r="A282" i="32"/>
  <c r="A283" i="32"/>
  <c r="A284" i="32"/>
  <c r="A285" i="32"/>
  <c r="A286" i="32"/>
  <c r="A287" i="32"/>
  <c r="A288" i="32"/>
  <c r="A289" i="32"/>
  <c r="A290" i="32"/>
  <c r="A291" i="32"/>
  <c r="A292" i="32"/>
  <c r="A293" i="32"/>
  <c r="A294" i="32"/>
  <c r="A295" i="32"/>
  <c r="A296" i="32"/>
  <c r="A297" i="32"/>
  <c r="A298" i="32"/>
  <c r="A299" i="32"/>
  <c r="A300" i="32"/>
  <c r="A301" i="32"/>
  <c r="A302" i="32"/>
  <c r="A303" i="32"/>
  <c r="A304" i="32"/>
  <c r="A305" i="32"/>
  <c r="A306" i="32"/>
  <c r="A307" i="32"/>
  <c r="A308" i="32"/>
  <c r="A309" i="32"/>
  <c r="A310" i="32"/>
  <c r="A311" i="32"/>
  <c r="A312" i="32"/>
  <c r="A313" i="32"/>
  <c r="A314" i="32"/>
  <c r="A315" i="32"/>
  <c r="A316" i="32"/>
  <c r="A317" i="32"/>
  <c r="A318" i="32"/>
  <c r="A319" i="32"/>
  <c r="A320" i="32"/>
  <c r="A321" i="32"/>
  <c r="A322" i="32"/>
  <c r="A323" i="32"/>
  <c r="A324" i="32"/>
  <c r="A325" i="32"/>
  <c r="A326" i="32"/>
  <c r="A327" i="32"/>
  <c r="A328" i="32"/>
  <c r="A329" i="32"/>
  <c r="A330" i="32"/>
  <c r="A331" i="32"/>
  <c r="A332" i="32"/>
  <c r="A333" i="32"/>
  <c r="A334" i="32"/>
  <c r="A335" i="32"/>
  <c r="A336" i="32"/>
  <c r="A337" i="32"/>
  <c r="A338" i="32"/>
  <c r="A339" i="32"/>
  <c r="A340" i="32"/>
  <c r="A341" i="32"/>
  <c r="A342" i="32"/>
  <c r="A343" i="32"/>
  <c r="A344" i="32"/>
  <c r="A345" i="32"/>
  <c r="A346" i="32"/>
  <c r="A347" i="32"/>
  <c r="A348" i="32"/>
  <c r="A349" i="32"/>
  <c r="A350" i="32"/>
  <c r="A351" i="32"/>
  <c r="A352" i="32"/>
  <c r="A353" i="32"/>
  <c r="A354" i="32"/>
  <c r="A355" i="32"/>
  <c r="A356" i="32"/>
  <c r="A357" i="32"/>
  <c r="A358" i="32"/>
  <c r="A359" i="32"/>
  <c r="A360" i="32"/>
  <c r="A361" i="32"/>
  <c r="A362" i="32"/>
  <c r="A363" i="32"/>
  <c r="A364" i="32"/>
  <c r="A365" i="32"/>
  <c r="A366" i="32"/>
  <c r="A5" i="32"/>
  <c r="A6" i="32"/>
  <c r="A7" i="32"/>
  <c r="A8" i="32"/>
  <c r="A9" i="32"/>
  <c r="A10" i="32"/>
  <c r="A11" i="32"/>
  <c r="A12" i="32"/>
  <c r="A2" i="32"/>
  <c r="A3" i="32"/>
  <c r="A4" i="32"/>
  <c r="B397" i="23" l="1"/>
  <c r="A397" i="23"/>
  <c r="E397" i="23"/>
  <c r="B396" i="23"/>
  <c r="A396" i="23"/>
  <c r="E396" i="23"/>
  <c r="B395" i="23"/>
  <c r="A395" i="23"/>
  <c r="E395" i="23"/>
  <c r="A394" i="23"/>
  <c r="A393" i="23"/>
  <c r="A392" i="23"/>
  <c r="A391" i="23"/>
  <c r="A390" i="23"/>
  <c r="A389" i="23"/>
  <c r="A388" i="23"/>
  <c r="A387" i="23"/>
  <c r="A386" i="23"/>
  <c r="A385" i="23"/>
  <c r="A384" i="23"/>
  <c r="A383" i="23"/>
  <c r="A382" i="23"/>
  <c r="A381" i="23"/>
  <c r="B394" i="23"/>
  <c r="E394" i="23"/>
  <c r="B393" i="23"/>
  <c r="B392" i="23"/>
  <c r="B391" i="23"/>
  <c r="B390" i="23"/>
  <c r="B389" i="23"/>
  <c r="B388" i="23"/>
  <c r="B387" i="23"/>
  <c r="B386" i="23"/>
  <c r="B385" i="23"/>
  <c r="B384" i="23"/>
  <c r="B383" i="23"/>
  <c r="B382" i="23"/>
  <c r="B381" i="23"/>
  <c r="B380" i="23"/>
  <c r="A380" i="23"/>
  <c r="B379" i="23"/>
  <c r="G25" i="23"/>
  <c r="D25" i="23"/>
  <c r="G24" i="23"/>
  <c r="D24" i="23"/>
  <c r="G23" i="23"/>
  <c r="D23" i="23"/>
  <c r="G22" i="23"/>
  <c r="D22" i="23"/>
  <c r="G21" i="23"/>
  <c r="D21" i="23"/>
  <c r="G20" i="23"/>
  <c r="D20" i="23"/>
  <c r="G19" i="23"/>
  <c r="D19" i="23"/>
  <c r="G18" i="23"/>
  <c r="D37" i="23"/>
  <c r="G37" i="23"/>
  <c r="D38" i="23"/>
  <c r="G38" i="23"/>
  <c r="D39" i="23"/>
  <c r="G39" i="23"/>
  <c r="D40" i="23"/>
  <c r="G40" i="23"/>
  <c r="D41" i="23"/>
  <c r="G41" i="23"/>
  <c r="D42" i="23"/>
  <c r="G42" i="23"/>
  <c r="D43" i="23"/>
  <c r="G43" i="23"/>
  <c r="D44" i="23"/>
  <c r="G44" i="23"/>
  <c r="D56" i="23"/>
  <c r="G56" i="23"/>
  <c r="D57" i="23"/>
  <c r="G57" i="23"/>
  <c r="D58" i="23"/>
  <c r="G58" i="23"/>
  <c r="D59" i="23"/>
  <c r="G59" i="23"/>
  <c r="D60" i="23"/>
  <c r="G60" i="23"/>
  <c r="D61" i="23"/>
  <c r="G61" i="23"/>
  <c r="D62" i="23"/>
  <c r="G62" i="23"/>
  <c r="D63" i="23"/>
  <c r="G63" i="23"/>
  <c r="D75" i="23"/>
  <c r="G75" i="23"/>
  <c r="D76" i="23"/>
  <c r="G76" i="23"/>
  <c r="D77" i="23"/>
  <c r="G77" i="23"/>
  <c r="D78" i="23"/>
  <c r="G78" i="23"/>
  <c r="D79" i="23"/>
  <c r="G79" i="23"/>
  <c r="D80" i="23"/>
  <c r="G80" i="23"/>
  <c r="D81" i="23"/>
  <c r="G81" i="23"/>
  <c r="D82" i="23"/>
  <c r="G82" i="23"/>
  <c r="D94" i="23"/>
  <c r="G94" i="23"/>
  <c r="D95" i="23"/>
  <c r="G95" i="23"/>
  <c r="D96" i="23"/>
  <c r="G96" i="23"/>
  <c r="D97" i="23"/>
  <c r="G97" i="23"/>
  <c r="D98" i="23"/>
  <c r="G98" i="23"/>
  <c r="D99" i="23"/>
  <c r="G99" i="23"/>
  <c r="D100" i="23"/>
  <c r="G100" i="23"/>
  <c r="D101" i="23"/>
  <c r="G101" i="23"/>
  <c r="D113" i="23"/>
  <c r="G113" i="23"/>
  <c r="D114" i="23"/>
  <c r="G114" i="23"/>
  <c r="D115" i="23"/>
  <c r="G115" i="23"/>
  <c r="D116" i="23"/>
  <c r="G116" i="23"/>
  <c r="D117" i="23"/>
  <c r="G117" i="23"/>
  <c r="D118" i="23"/>
  <c r="G118" i="23"/>
  <c r="D119" i="23"/>
  <c r="G119" i="23"/>
  <c r="D120" i="23"/>
  <c r="G120" i="23"/>
  <c r="D132" i="23"/>
  <c r="G132" i="23"/>
  <c r="D133" i="23"/>
  <c r="G133" i="23"/>
  <c r="D134" i="23"/>
  <c r="G134" i="23"/>
  <c r="D135" i="23"/>
  <c r="G135" i="23"/>
  <c r="D136" i="23"/>
  <c r="G136" i="23"/>
  <c r="D137" i="23"/>
  <c r="G137" i="23"/>
  <c r="D138" i="23"/>
  <c r="G138" i="23"/>
  <c r="D139" i="23"/>
  <c r="G139" i="23"/>
  <c r="D151" i="23"/>
  <c r="G151" i="23"/>
  <c r="D152" i="23"/>
  <c r="G152" i="23"/>
  <c r="D153" i="23"/>
  <c r="G153" i="23"/>
  <c r="D154" i="23"/>
  <c r="G154" i="23"/>
  <c r="D155" i="23"/>
  <c r="G155" i="23"/>
  <c r="D156" i="23"/>
  <c r="G156" i="23"/>
  <c r="D157" i="23"/>
  <c r="G157" i="23"/>
  <c r="D158" i="23"/>
  <c r="G158" i="23"/>
  <c r="D170" i="23"/>
  <c r="G170" i="23"/>
  <c r="D171" i="23"/>
  <c r="G171" i="23"/>
  <c r="D172" i="23"/>
  <c r="G172" i="23"/>
  <c r="D173" i="23"/>
  <c r="G173" i="23"/>
  <c r="D174" i="23"/>
  <c r="G174" i="23"/>
  <c r="D175" i="23"/>
  <c r="G175" i="23"/>
  <c r="D176" i="23"/>
  <c r="G176" i="23"/>
  <c r="D177" i="23"/>
  <c r="G177" i="23"/>
  <c r="D189" i="23"/>
  <c r="G189" i="23"/>
  <c r="D190" i="23"/>
  <c r="G190" i="23"/>
  <c r="D191" i="23"/>
  <c r="G191" i="23"/>
  <c r="D192" i="23"/>
  <c r="G192" i="23"/>
  <c r="D193" i="23"/>
  <c r="G193" i="23"/>
  <c r="D194" i="23"/>
  <c r="G194" i="23"/>
  <c r="D195" i="23"/>
  <c r="G195" i="23"/>
  <c r="D196" i="23"/>
  <c r="G196" i="23"/>
  <c r="D208" i="23"/>
  <c r="G208" i="23"/>
  <c r="D209" i="23"/>
  <c r="G209" i="23"/>
  <c r="D210" i="23"/>
  <c r="G210" i="23"/>
  <c r="D211" i="23"/>
  <c r="G211" i="23"/>
  <c r="D212" i="23"/>
  <c r="G212" i="23"/>
  <c r="D213" i="23"/>
  <c r="G213" i="23"/>
  <c r="D214" i="23"/>
  <c r="G214" i="23"/>
  <c r="D215" i="23"/>
  <c r="G215" i="23"/>
  <c r="D227" i="23"/>
  <c r="G227" i="23"/>
  <c r="D228" i="23"/>
  <c r="G228" i="23"/>
  <c r="D229" i="23"/>
  <c r="G229" i="23"/>
  <c r="D230" i="23"/>
  <c r="G230" i="23"/>
  <c r="D231" i="23"/>
  <c r="G231" i="23"/>
  <c r="D232" i="23"/>
  <c r="G232" i="23"/>
  <c r="D233" i="23"/>
  <c r="G233" i="23"/>
  <c r="D234" i="23"/>
  <c r="G234" i="23"/>
  <c r="D246" i="23"/>
  <c r="G246" i="23"/>
  <c r="D247" i="23"/>
  <c r="G247" i="23"/>
  <c r="D248" i="23"/>
  <c r="G248" i="23"/>
  <c r="D249" i="23"/>
  <c r="G249" i="23"/>
  <c r="D250" i="23"/>
  <c r="G250" i="23"/>
  <c r="D251" i="23"/>
  <c r="G251" i="23"/>
  <c r="D252" i="23"/>
  <c r="G252" i="23"/>
  <c r="D253" i="23"/>
  <c r="G253" i="23"/>
  <c r="D265" i="23"/>
  <c r="G265" i="23"/>
  <c r="D266" i="23"/>
  <c r="G266" i="23"/>
  <c r="D267" i="23"/>
  <c r="G267" i="23"/>
  <c r="D268" i="23"/>
  <c r="G268" i="23"/>
  <c r="D269" i="23"/>
  <c r="G269" i="23"/>
  <c r="D270" i="23"/>
  <c r="G270" i="23"/>
  <c r="D271" i="23"/>
  <c r="G271" i="23"/>
  <c r="D272" i="23"/>
  <c r="G272" i="23"/>
  <c r="D284" i="23"/>
  <c r="G284" i="23"/>
  <c r="D285" i="23"/>
  <c r="G285" i="23"/>
  <c r="D286" i="23"/>
  <c r="G286" i="23"/>
  <c r="D287" i="23"/>
  <c r="G287" i="23"/>
  <c r="D288" i="23"/>
  <c r="G288" i="23"/>
  <c r="D289" i="23"/>
  <c r="G289" i="23"/>
  <c r="D290" i="23"/>
  <c r="G290" i="23"/>
  <c r="D291" i="23"/>
  <c r="G291" i="23"/>
  <c r="D303" i="23"/>
  <c r="G303" i="23"/>
  <c r="D304" i="23"/>
  <c r="G304" i="23"/>
  <c r="D306" i="23"/>
  <c r="G306" i="23"/>
  <c r="D307" i="23"/>
  <c r="G307" i="23"/>
  <c r="D308" i="23"/>
  <c r="G308" i="23"/>
  <c r="D309" i="23"/>
  <c r="G309" i="23"/>
  <c r="D310" i="23"/>
  <c r="G310" i="23"/>
  <c r="D341" i="23"/>
  <c r="G341" i="23"/>
  <c r="D342" i="23"/>
  <c r="G342" i="23"/>
  <c r="D343" i="23"/>
  <c r="G343" i="23"/>
  <c r="D344" i="23"/>
  <c r="G344" i="23"/>
  <c r="D345" i="23"/>
  <c r="G345" i="23"/>
  <c r="D346" i="23"/>
  <c r="G346" i="23"/>
  <c r="D347" i="23"/>
  <c r="G347" i="23"/>
  <c r="D348" i="23"/>
  <c r="G348" i="23"/>
  <c r="D360" i="23"/>
  <c r="G360" i="23"/>
  <c r="D361" i="23"/>
  <c r="G361" i="23"/>
  <c r="D362" i="23"/>
  <c r="G362" i="23"/>
  <c r="D363" i="23"/>
  <c r="G363" i="23"/>
  <c r="D364" i="23"/>
  <c r="G364" i="23"/>
  <c r="D365" i="23"/>
  <c r="G365" i="23"/>
  <c r="D366" i="23"/>
  <c r="G366" i="23"/>
  <c r="D367" i="23"/>
  <c r="G367" i="23"/>
  <c r="D102" i="23" l="1"/>
  <c r="D140" i="23"/>
  <c r="D368" i="23"/>
  <c r="D397" i="23" s="1"/>
  <c r="G330" i="23"/>
  <c r="F395" i="23" s="1"/>
  <c r="D83" i="23"/>
  <c r="D330" i="23"/>
  <c r="D395" i="23" s="1"/>
  <c r="D292" i="23"/>
  <c r="D216" i="23"/>
  <c r="D178" i="23"/>
  <c r="D159" i="23"/>
  <c r="D64" i="23"/>
  <c r="D121" i="23"/>
  <c r="D45" i="23"/>
  <c r="G368" i="23"/>
  <c r="F397" i="23" s="1"/>
  <c r="G140" i="23"/>
  <c r="G64" i="23"/>
  <c r="G178" i="23"/>
  <c r="G102" i="23"/>
  <c r="D311" i="23"/>
  <c r="D394" i="23" s="1"/>
  <c r="G292" i="23"/>
  <c r="D254" i="23"/>
  <c r="D349" i="23"/>
  <c r="D396" i="23" s="1"/>
  <c r="G254" i="23"/>
  <c r="G216" i="23"/>
  <c r="D197" i="23"/>
  <c r="D235" i="23"/>
  <c r="G159" i="23"/>
  <c r="G45" i="23"/>
  <c r="D273" i="23"/>
  <c r="G197" i="23"/>
  <c r="G273" i="23"/>
  <c r="G311" i="23"/>
  <c r="F394" i="23" s="1"/>
  <c r="G235" i="23"/>
  <c r="G121" i="23"/>
  <c r="G349" i="23"/>
  <c r="F396" i="23" s="1"/>
  <c r="G83" i="23"/>
  <c r="J2" i="32" l="1"/>
  <c r="J3" i="32"/>
  <c r="J4" i="32"/>
  <c r="J5" i="32"/>
  <c r="J6" i="32"/>
  <c r="J7" i="32"/>
  <c r="K7" i="32" s="1"/>
  <c r="J8" i="32"/>
  <c r="K8" i="32" s="1"/>
  <c r="J10" i="32"/>
  <c r="J11" i="32"/>
  <c r="J12" i="32"/>
  <c r="J13" i="32"/>
  <c r="J14" i="32"/>
  <c r="J15" i="32"/>
  <c r="J16" i="32"/>
  <c r="J18" i="32"/>
  <c r="J19" i="32"/>
  <c r="J20" i="32"/>
  <c r="J21" i="32"/>
  <c r="J22" i="32"/>
  <c r="J23" i="32"/>
  <c r="J24" i="32"/>
  <c r="J25" i="32" l="1"/>
  <c r="K25" i="32" s="1"/>
  <c r="K6" i="32"/>
  <c r="J17" i="32"/>
  <c r="K17" i="32" s="1"/>
  <c r="J9" i="32"/>
  <c r="E391" i="23"/>
  <c r="E390" i="23"/>
  <c r="E389" i="23"/>
  <c r="E388" i="23"/>
  <c r="E387" i="23"/>
  <c r="E386" i="23"/>
  <c r="E385" i="23"/>
  <c r="E384" i="23"/>
  <c r="E383" i="23"/>
  <c r="E382" i="23"/>
  <c r="E381" i="23"/>
  <c r="E380" i="23"/>
  <c r="E392" i="23"/>
  <c r="E393" i="23"/>
  <c r="E379" i="23"/>
  <c r="K34" i="32" l="1"/>
  <c r="D380" i="23"/>
  <c r="D381" i="23"/>
  <c r="D382" i="23"/>
  <c r="D383" i="23"/>
  <c r="D384" i="23"/>
  <c r="D385" i="23"/>
  <c r="D386" i="23"/>
  <c r="D387" i="23"/>
  <c r="D388" i="23"/>
  <c r="D389" i="23"/>
  <c r="D390" i="23"/>
  <c r="D391" i="23"/>
  <c r="D393" i="23"/>
  <c r="F380" i="23"/>
  <c r="F381" i="23"/>
  <c r="F382" i="23"/>
  <c r="F383" i="23"/>
  <c r="F384" i="23"/>
  <c r="F386" i="23"/>
  <c r="F387" i="23"/>
  <c r="F388" i="23"/>
  <c r="F389" i="23"/>
  <c r="F390" i="23"/>
  <c r="F391" i="23"/>
  <c r="F393" i="23"/>
  <c r="F385" i="23"/>
  <c r="D392" i="23" l="1"/>
  <c r="F392" i="23"/>
  <c r="D26" i="23" l="1"/>
  <c r="D379" i="23" s="1"/>
  <c r="D399" i="23" s="1"/>
  <c r="G26" i="23"/>
  <c r="F379" i="23" s="1"/>
  <c r="F399" i="23" s="1"/>
  <c r="C12" i="23" l="1"/>
</calcChain>
</file>

<file path=xl/sharedStrings.xml><?xml version="1.0" encoding="utf-8"?>
<sst xmlns="http://schemas.openxmlformats.org/spreadsheetml/2006/main" count="1423" uniqueCount="143">
  <si>
    <t>lørdag</t>
  </si>
  <si>
    <t>søndag</t>
  </si>
  <si>
    <t>Linje:</t>
  </si>
  <si>
    <t>Spesielle forhold:</t>
  </si>
  <si>
    <t>ant km pr dag</t>
  </si>
  <si>
    <t>ant km pr år</t>
  </si>
  <si>
    <t>Busstype:</t>
  </si>
  <si>
    <t>Korrespondanser:</t>
  </si>
  <si>
    <t>sum</t>
  </si>
  <si>
    <t>sum per år</t>
  </si>
  <si>
    <t xml:space="preserve"> </t>
  </si>
  <si>
    <t>Rutekilometer</t>
  </si>
  <si>
    <t>Rutetimer</t>
  </si>
  <si>
    <t>ant timer pr dag</t>
  </si>
  <si>
    <t>ant timer pr år</t>
  </si>
  <si>
    <t>I rushtidene kan det være framkommelighetsproblemer i Oslo og Akershus. Tilbyder må ta høyde for dette i vognløpsplanleggingen.</t>
  </si>
  <si>
    <t>Regulerings- og oppstillingstid:</t>
  </si>
  <si>
    <t>Bilag 1 - Oppsummering</t>
  </si>
  <si>
    <t>Linjenr.</t>
  </si>
  <si>
    <t>Rutekm pr. år</t>
  </si>
  <si>
    <t>Rutetimer pr. år</t>
  </si>
  <si>
    <t>Nyttårsaften</t>
  </si>
  <si>
    <t>SKD</t>
  </si>
  <si>
    <t>Romjul</t>
  </si>
  <si>
    <t>torsdag</t>
  </si>
  <si>
    <t>SOM</t>
  </si>
  <si>
    <t>onsdag</t>
  </si>
  <si>
    <t>tirsdag</t>
  </si>
  <si>
    <t>mandag</t>
  </si>
  <si>
    <t>2.juledag</t>
  </si>
  <si>
    <t>1.juledag</t>
  </si>
  <si>
    <t>Julaften</t>
  </si>
  <si>
    <t>skolefri</t>
  </si>
  <si>
    <t>SKF</t>
  </si>
  <si>
    <t>fredag</t>
  </si>
  <si>
    <t>Høstferie</t>
  </si>
  <si>
    <t>Sommerferie</t>
  </si>
  <si>
    <t>2.pinsedag</t>
  </si>
  <si>
    <t>1.pinsedag</t>
  </si>
  <si>
    <t>Pinseaften</t>
  </si>
  <si>
    <t>Kr.H.dag</t>
  </si>
  <si>
    <t>2.påskedag</t>
  </si>
  <si>
    <t>1.påskedag</t>
  </si>
  <si>
    <t>Påskeaften</t>
  </si>
  <si>
    <t>Langfredag</t>
  </si>
  <si>
    <t>Skjærtorsdag</t>
  </si>
  <si>
    <t>Påskehverdager</t>
  </si>
  <si>
    <t>Vinterferie</t>
  </si>
  <si>
    <t>antall</t>
  </si>
  <si>
    <t>Dag</t>
  </si>
  <si>
    <t>periode</t>
  </si>
  <si>
    <t>1.nyttårsdag</t>
  </si>
  <si>
    <t>Spiserom/toalett:                              Se også vedlegg 4!</t>
  </si>
  <si>
    <t>Dagtyper per år (i 2022)</t>
  </si>
  <si>
    <t>Busstjenester Oslo sør 2021</t>
  </si>
  <si>
    <t>Lørdag med badebuss</t>
  </si>
  <si>
    <t>Søndag med badebuss</t>
  </si>
  <si>
    <t>Holmlia st. - Brenna</t>
  </si>
  <si>
    <t>Ruteopplegget er dimensjonert for buss av type NL i klasse 1.</t>
  </si>
  <si>
    <t>I rushtidene kan det være framkommelighetsproblemer rundt Hauketo.</t>
  </si>
  <si>
    <t>Holmlia stasjon - Bjørndal</t>
  </si>
  <si>
    <t>77B</t>
  </si>
  <si>
    <t>Holmlia stasjon - Asperudåsen</t>
  </si>
  <si>
    <t>77C</t>
  </si>
  <si>
    <t>Holmlia stasjon - Krummedike</t>
  </si>
  <si>
    <t>77X</t>
  </si>
  <si>
    <t>Hauketo stasjon - Bjørndal</t>
  </si>
  <si>
    <t>Grorud T - Åsbråten</t>
  </si>
  <si>
    <t>Ruteopplegget er dimensjonert for buss av type LL i klasse 1.</t>
  </si>
  <si>
    <t>Linje 79 fungerer som matebuss til/fra lokaltoget ved Holmlia stasjon og ruteopplegget er tilpasset dette.</t>
  </si>
  <si>
    <t>80E</t>
  </si>
  <si>
    <t>Jernbanetorget - Åsbråten (ekspress)</t>
  </si>
  <si>
    <t>Linje 81 fungerer som matebuss til/fra lokaltoget ved Hauketo st. i de periodene linjen kjører 30 min. rute, og ruteopplegget er tilpasset dette.</t>
  </si>
  <si>
    <t>81N</t>
  </si>
  <si>
    <t>Nationaltheatret - Fløysbonn - Ski</t>
  </si>
  <si>
    <t>Myrvoll - Jernbanetorget</t>
  </si>
  <si>
    <t>83N</t>
  </si>
  <si>
    <t>Nationaltheatret - Holmlia - Fløysbonn</t>
  </si>
  <si>
    <t>82E</t>
  </si>
  <si>
    <t>Jernbanetorget - Malmøya - Ulvøya</t>
  </si>
  <si>
    <t>Hauketo st. - Kolbotn torg</t>
  </si>
  <si>
    <t xml:space="preserve">Ruteopplegget er dimensjonert for buss av type NL i klasse 1.                                                                                                              </t>
  </si>
  <si>
    <t>Linje 87 fungerer som matebuss til/fra både lokaltoget og linje 81 ved Hauketo st. og ruteopplegget er tilpasset dette.</t>
  </si>
  <si>
    <t>Kolbotn torg - Vevelstad - Fugleåsen</t>
  </si>
  <si>
    <t xml:space="preserve">Ruteopplegget er dimensjonert for buss av type NE i klasse 2.                                                                                                              </t>
  </si>
  <si>
    <t>Kolbotn sentrum - Svartskog</t>
  </si>
  <si>
    <t>Linje 585 er i stor grad tilpasset start- og sluttidene ved Kolbotn skole. I tillegg ønskes god korrespondanse med lokaltoget ved Kolbotn st.</t>
  </si>
  <si>
    <t>Kringsjå - Jernbanetorget - Åsbråten</t>
  </si>
  <si>
    <t>N18</t>
  </si>
  <si>
    <t>Jernbanetorget - Ingierstrand (Badebuss)</t>
  </si>
  <si>
    <t>Hauketo st. - Hvervenbukta (Badebuss)</t>
  </si>
  <si>
    <t>Sum for hele ruteområdet pr. år (2022):</t>
  </si>
  <si>
    <t>Dato</t>
  </si>
  <si>
    <t>Spesial</t>
  </si>
  <si>
    <t>Beskrivelse</t>
  </si>
  <si>
    <t>Kjøres som</t>
  </si>
  <si>
    <t>SOM2</t>
  </si>
  <si>
    <t>Skoledager</t>
  </si>
  <si>
    <t>Skolefri</t>
  </si>
  <si>
    <t>Sommerplan</t>
  </si>
  <si>
    <t>Sommerplan 2</t>
  </si>
  <si>
    <t>sum 2022</t>
  </si>
  <si>
    <t>Planperiode</t>
  </si>
  <si>
    <t>Sum planperiode</t>
  </si>
  <si>
    <t>Planperioder</t>
  </si>
  <si>
    <t>Uke</t>
  </si>
  <si>
    <t>18N</t>
  </si>
  <si>
    <t>Holmlia st.: Spiserom og toalett</t>
  </si>
  <si>
    <t>I rushtidene kan det være framkommelighetsproblemer rundt Hauketo.                                                                                          Linje 73 bør gå teknisk koblet med linjene 77B eller 77C for å ikke å skape unødvendige bussbevegelser i veinettet på Holmlia.</t>
  </si>
  <si>
    <t xml:space="preserve">Linje 73 skal korrespondere best mulig med både T-banelinje 3 på Mortensrud og lokaltoglinje L2 på Hauketo.             </t>
  </si>
  <si>
    <t>I rushtidene kan det være framkommelighetsproblemer rundt Hauketo.                                                                                          Linje 77 bør gå teknisk koblet med linjene 77B eller 77C for å ikke å skape unødvendige bussbevegelser i veinettet på Holmlia.</t>
  </si>
  <si>
    <t xml:space="preserve">Linje 77B skal korrespondere best mulig lokaltoglinje L2 på Holmlia for reiser mellom sentrum og Asperudåsen.                                                                                               </t>
  </si>
  <si>
    <t>Linje 77B bør gå teknisk koblet med linjene 73 eller 77 for å ikke å skape unødvendige bussbevegelser i veinettet på Holmlia.</t>
  </si>
  <si>
    <t>Linje 77C bør gå teknisk koblet med linjene 73 eller 77 for å ikke å skape unødvendige bussbevegelser i veinettet på Holmlia.</t>
  </si>
  <si>
    <t xml:space="preserve">Linje 77C skal korrespondere best mulig lokaltoglinje L2 på Holmlia for reiser mellom sentrum og Krummedike.                                                                                             </t>
  </si>
  <si>
    <t xml:space="preserve">Linje 77 skal korrespondere best mulig med lokaltoglinje L2 på Hauketo for reiser mellom sentrum og Bjørndal.             </t>
  </si>
  <si>
    <t xml:space="preserve">Linje 77X skal korrespondere best mulig med lokaltoglinje L2 på Hauketo for reiser mellom sentrum og Bjørndal.             </t>
  </si>
  <si>
    <t>Det skal være 5 minutter oppstillingstid ved Hauketo st. og bussen skal være tilgjengelig for de reisende i denne tiden.</t>
  </si>
  <si>
    <t>Turer i linje 585 som starter ved Kolbotn skole skal ha 5 min. oppstillingstid og bussen skal være tilgjengelig for de reisende i denne tiden.</t>
  </si>
  <si>
    <t xml:space="preserve">Åsbråten: Toalett </t>
  </si>
  <si>
    <t>Jernbanetorget: toalett</t>
  </si>
  <si>
    <t>Fornebu - Hjortnes - Granholtet</t>
  </si>
  <si>
    <t>Tårnåsen - Mastemyr - Jernbanetorget</t>
  </si>
  <si>
    <t>Jernbanetorget: Toalett</t>
  </si>
  <si>
    <t>Åsbråten: Toalett                              Jernbanetorget: Toalett</t>
  </si>
  <si>
    <t>Holmlia st.: Spiserom og toalett                                                                                                                                                                         Grorud T: Toalett</t>
  </si>
  <si>
    <t>Hauketo st.: Toalett</t>
  </si>
  <si>
    <t xml:space="preserve">Fornebu: Spiserom og toalett               Granholtet: Spiserom og toalett    </t>
  </si>
  <si>
    <t>Tårnåsen: Spiserom og toalett         Jernbanetorget: Toalett</t>
  </si>
  <si>
    <t>Granholtet: Spiserom og toalett</t>
  </si>
  <si>
    <t>Fugleåsen: Toalett</t>
  </si>
  <si>
    <t>Mandag-fredag (normalplan) uten badebuss</t>
  </si>
  <si>
    <t>Mandag-fredag (ferieplan) uten badebuss</t>
  </si>
  <si>
    <t>Lørdag uten badebuss</t>
  </si>
  <si>
    <t>Søndag uten badebuss</t>
  </si>
  <si>
    <t>Mandag-fredag (normalplan) med badebuss</t>
  </si>
  <si>
    <t>Mandag-fredag (ferieplan) med badebuss</t>
  </si>
  <si>
    <t>Man-fre (ferieplan) uten badebuss</t>
  </si>
  <si>
    <t>Man-fre (normalplan) uten badebuss</t>
  </si>
  <si>
    <t>Man-fre (normalplan) med badebuss</t>
  </si>
  <si>
    <t>Man-fre (ferieplan) med badebuss</t>
  </si>
  <si>
    <t>Bilag 3.1, versjon 1.3</t>
  </si>
  <si>
    <r>
      <t>Ruteopplegget er dimensjonert for buss av type NL  i klasse 1</t>
    </r>
    <r>
      <rPr>
        <sz val="10"/>
        <color rgb="FFFF0000"/>
        <rFont val="Calibri"/>
        <family val="2"/>
      </rPr>
      <t xml:space="preserve">, men buss av type ML eller ME i klasse 1 vil også kunne benyttes.  </t>
    </r>
    <r>
      <rPr>
        <sz val="1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Calibri"/>
        <family val="2"/>
      </rPr>
      <t>Vær oppmerksom på vektbegrensningene på Ulvøybrua, 8 tonn akseltrykk og 16 tonn totalvekt!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</si>
</sst>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&quot;$&quot;* #,##0_);_(&quot;$&quot;* \(#,##0\);_(&quot;$&quot;* &quot;-&quot;_);_(@_)"/>
    <numFmt numFmtId="166" formatCode="[hh]:mm"/>
    <numFmt numFmtId="167" formatCode="#,##0.000"/>
    <numFmt numFmtId="168" formatCode="dddd/dd/mm/yyyy"/>
  </numFmts>
  <fonts count="13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0" fontId="1" fillId="0" borderId="0"/>
    <xf numFmtId="0" fontId="2" fillId="0" borderId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2" fontId="4" fillId="0" borderId="0" xfId="0" applyNumberFormat="1" applyFont="1"/>
    <xf numFmtId="0" fontId="4" fillId="0" borderId="5" xfId="0" applyFont="1" applyBorder="1"/>
    <xf numFmtId="0" fontId="6" fillId="3" borderId="0" xfId="0" applyFont="1" applyFill="1" applyBorder="1" applyAlignment="1">
      <alignment horizontal="right"/>
    </xf>
    <xf numFmtId="0" fontId="4" fillId="3" borderId="0" xfId="0" applyFont="1" applyFill="1"/>
    <xf numFmtId="0" fontId="9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 vertical="top"/>
    </xf>
    <xf numFmtId="167" fontId="4" fillId="2" borderId="4" xfId="0" applyNumberFormat="1" applyFont="1" applyFill="1" applyBorder="1" applyAlignment="1">
      <alignment horizontal="right"/>
    </xf>
    <xf numFmtId="167" fontId="4" fillId="0" borderId="4" xfId="0" applyNumberFormat="1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3" fontId="6" fillId="5" borderId="9" xfId="0" applyNumberFormat="1" applyFont="1" applyFill="1" applyBorder="1" applyAlignment="1">
      <alignment horizontal="right"/>
    </xf>
    <xf numFmtId="167" fontId="6" fillId="0" borderId="9" xfId="0" applyNumberFormat="1" applyFont="1" applyFill="1" applyBorder="1" applyAlignment="1">
      <alignment horizontal="right"/>
    </xf>
    <xf numFmtId="166" fontId="6" fillId="5" borderId="9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4" borderId="5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/>
    <xf numFmtId="166" fontId="4" fillId="0" borderId="0" xfId="0" applyNumberFormat="1" applyFont="1" applyFill="1"/>
    <xf numFmtId="0" fontId="4" fillId="0" borderId="0" xfId="0" applyFont="1" applyAlignment="1">
      <alignment vertical="top"/>
    </xf>
    <xf numFmtId="167" fontId="4" fillId="7" borderId="4" xfId="0" applyNumberFormat="1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0" fontId="6" fillId="0" borderId="0" xfId="0" applyFont="1"/>
    <xf numFmtId="0" fontId="4" fillId="3" borderId="0" xfId="0" applyFont="1" applyFill="1" applyAlignment="1">
      <alignment horizontal="left"/>
    </xf>
    <xf numFmtId="0" fontId="6" fillId="3" borderId="4" xfId="0" applyFont="1" applyFill="1" applyBorder="1"/>
    <xf numFmtId="0" fontId="6" fillId="0" borderId="4" xfId="0" applyFont="1" applyBorder="1"/>
    <xf numFmtId="0" fontId="4" fillId="0" borderId="8" xfId="0" applyFont="1" applyBorder="1"/>
    <xf numFmtId="0" fontId="4" fillId="0" borderId="17" xfId="0" applyFont="1" applyBorder="1"/>
    <xf numFmtId="167" fontId="4" fillId="0" borderId="4" xfId="0" applyNumberFormat="1" applyFont="1" applyBorder="1"/>
    <xf numFmtId="167" fontId="4" fillId="0" borderId="0" xfId="0" applyNumberFormat="1" applyFont="1"/>
    <xf numFmtId="0" fontId="6" fillId="3" borderId="7" xfId="0" applyFont="1" applyFill="1" applyBorder="1" applyAlignment="1">
      <alignment horizontal="left"/>
    </xf>
    <xf numFmtId="0" fontId="6" fillId="0" borderId="8" xfId="0" applyFont="1" applyBorder="1"/>
    <xf numFmtId="167" fontId="6" fillId="0" borderId="4" xfId="0" applyNumberFormat="1" applyFont="1" applyBorder="1"/>
    <xf numFmtId="2" fontId="4" fillId="0" borderId="4" xfId="0" applyNumberFormat="1" applyFont="1" applyBorder="1"/>
    <xf numFmtId="2" fontId="6" fillId="0" borderId="4" xfId="0" applyNumberFormat="1" applyFont="1" applyBorder="1"/>
    <xf numFmtId="0" fontId="3" fillId="0" borderId="0" xfId="0" applyFont="1" applyAlignment="1"/>
    <xf numFmtId="168" fontId="0" fillId="0" borderId="0" xfId="0" applyNumberFormat="1"/>
    <xf numFmtId="0" fontId="1" fillId="0" borderId="0" xfId="0" applyFont="1"/>
    <xf numFmtId="0" fontId="11" fillId="2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5" xfId="0" applyFont="1" applyFill="1" applyBorder="1"/>
    <xf numFmtId="0" fontId="4" fillId="0" borderId="7" xfId="0" applyFont="1" applyFill="1" applyBorder="1"/>
    <xf numFmtId="0" fontId="6" fillId="0" borderId="5" xfId="0" applyFont="1" applyFill="1" applyBorder="1"/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4" fillId="6" borderId="5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6" borderId="5" xfId="0" applyFont="1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4" fillId="3" borderId="4" xfId="0" applyFont="1" applyFill="1" applyBorder="1" applyAlignment="1">
      <alignment horizontal="right"/>
    </xf>
    <xf numFmtId="0" fontId="4" fillId="0" borderId="4" xfId="0" applyNumberFormat="1" applyFont="1" applyBorder="1" applyAlignment="1">
      <alignment horizontal="right"/>
    </xf>
    <xf numFmtId="0" fontId="10" fillId="0" borderId="4" xfId="0" applyFont="1" applyBorder="1"/>
    <xf numFmtId="0" fontId="1" fillId="0" borderId="4" xfId="0" applyFont="1" applyBorder="1"/>
    <xf numFmtId="0" fontId="0" fillId="0" borderId="4" xfId="0" applyBorder="1"/>
    <xf numFmtId="168" fontId="10" fillId="0" borderId="19" xfId="0" applyNumberFormat="1" applyFont="1" applyBorder="1"/>
    <xf numFmtId="0" fontId="10" fillId="0" borderId="19" xfId="0" applyFont="1" applyBorder="1"/>
    <xf numFmtId="168" fontId="0" fillId="0" borderId="19" xfId="0" applyNumberFormat="1" applyBorder="1"/>
    <xf numFmtId="0" fontId="0" fillId="0" borderId="19" xfId="0" applyBorder="1"/>
    <xf numFmtId="0" fontId="1" fillId="0" borderId="19" xfId="0" applyFont="1" applyBorder="1"/>
    <xf numFmtId="0" fontId="10" fillId="0" borderId="19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Alignment="1">
      <alignment horizontal="left"/>
    </xf>
    <xf numFmtId="16" fontId="0" fillId="0" borderId="19" xfId="0" applyNumberFormat="1" applyBorder="1" applyAlignment="1">
      <alignment horizontal="left"/>
    </xf>
    <xf numFmtId="0" fontId="0" fillId="0" borderId="9" xfId="0" applyBorder="1"/>
    <xf numFmtId="0" fontId="4" fillId="0" borderId="6" xfId="0" applyFont="1" applyBorder="1" applyAlignment="1">
      <alignment vertical="top" wrapText="1"/>
    </xf>
    <xf numFmtId="0" fontId="12" fillId="0" borderId="13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" fillId="0" borderId="5" xfId="0" applyFont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6" borderId="5" xfId="0" applyFont="1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4" fillId="8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quotePrefix="1" applyFont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</cellXfs>
  <cellStyles count="6">
    <cellStyle name="Comma [0]" xfId="1" xr:uid="{00000000-0005-0000-0000-000000000000}"/>
    <cellStyle name="Currency [0]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Standard_Køreplanliste" xfId="5" xr:uid="{00000000-0005-0000-0000-000005000000}"/>
  </cellStyles>
  <dxfs count="5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fgColor auto="1"/>
          <bgColor rgb="FFFFFF00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89347</xdr:colOff>
      <xdr:row>0</xdr:row>
      <xdr:rowOff>0</xdr:rowOff>
    </xdr:from>
    <xdr:to>
      <xdr:col>22</xdr:col>
      <xdr:colOff>639215</xdr:colOff>
      <xdr:row>45</xdr:row>
      <xdr:rowOff>47625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B816425D-5BDC-4805-8319-C0693F61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3997" y="0"/>
          <a:ext cx="6645868" cy="733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2"/>
  <sheetViews>
    <sheetView showGridLines="0" tabSelected="1" topLeftCell="A284" zoomScaleNormal="100" workbookViewId="0">
      <selection activeCell="D276" sqref="D276"/>
    </sheetView>
  </sheetViews>
  <sheetFormatPr baseColWidth="10" defaultColWidth="11.42578125" defaultRowHeight="12" customHeight="1" x14ac:dyDescent="0.2"/>
  <cols>
    <col min="1" max="1" width="16.85546875" style="2" bestFit="1" customWidth="1"/>
    <col min="2" max="2" width="30.5703125" style="43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4" ht="24" customHeight="1" x14ac:dyDescent="0.3">
      <c r="A1" s="1" t="s">
        <v>54</v>
      </c>
      <c r="G1" s="3" t="s">
        <v>141</v>
      </c>
      <c r="I1" s="8"/>
      <c r="J1" s="42"/>
      <c r="K1" s="42"/>
      <c r="L1" s="32"/>
      <c r="M1" s="108"/>
      <c r="N1" s="108"/>
    </row>
    <row r="2" spans="1:14" ht="12" customHeight="1" thickBot="1" x14ac:dyDescent="0.3">
      <c r="A2" s="4"/>
      <c r="I2" s="16"/>
      <c r="J2" s="43"/>
      <c r="K2" s="43"/>
      <c r="L2" s="44"/>
      <c r="M2" s="44"/>
    </row>
    <row r="3" spans="1:14" ht="12" customHeight="1" x14ac:dyDescent="0.2">
      <c r="A3" s="113" t="s">
        <v>53</v>
      </c>
      <c r="B3" s="114"/>
      <c r="C3" s="115"/>
      <c r="D3" s="15"/>
      <c r="I3" s="16"/>
      <c r="J3" s="43"/>
      <c r="K3" s="43"/>
      <c r="L3" s="44"/>
      <c r="M3" s="44"/>
      <c r="N3" s="42"/>
    </row>
    <row r="4" spans="1:14" ht="12" customHeight="1" x14ac:dyDescent="0.2">
      <c r="A4" s="116" t="s">
        <v>131</v>
      </c>
      <c r="B4" s="117"/>
      <c r="C4" s="64">
        <v>206</v>
      </c>
      <c r="D4" s="99"/>
      <c r="E4" s="100"/>
      <c r="F4" s="100"/>
      <c r="G4" s="100"/>
      <c r="I4" s="16"/>
      <c r="J4" s="43"/>
      <c r="K4" s="43"/>
      <c r="L4" s="44"/>
      <c r="M4" s="44"/>
      <c r="N4" s="34"/>
    </row>
    <row r="5" spans="1:14" ht="12" customHeight="1" x14ac:dyDescent="0.2">
      <c r="A5" s="96" t="s">
        <v>132</v>
      </c>
      <c r="B5" s="97"/>
      <c r="C5" s="64">
        <v>7</v>
      </c>
      <c r="D5" s="99"/>
      <c r="E5" s="100"/>
      <c r="F5" s="100"/>
      <c r="G5" s="100"/>
      <c r="I5" s="16"/>
      <c r="J5" s="43"/>
      <c r="K5" s="43"/>
      <c r="L5" s="44"/>
      <c r="M5" s="44"/>
      <c r="N5" s="37"/>
    </row>
    <row r="6" spans="1:14" ht="12" customHeight="1" x14ac:dyDescent="0.2">
      <c r="A6" s="96" t="s">
        <v>135</v>
      </c>
      <c r="B6" s="97"/>
      <c r="C6" s="64">
        <v>15</v>
      </c>
      <c r="D6" s="99"/>
      <c r="E6" s="100"/>
      <c r="F6" s="100"/>
      <c r="G6" s="100"/>
      <c r="I6" s="16"/>
      <c r="J6" s="43"/>
      <c r="K6" s="43"/>
      <c r="L6" s="44"/>
      <c r="M6" s="44"/>
      <c r="N6" s="37"/>
    </row>
    <row r="7" spans="1:14" ht="12" customHeight="1" x14ac:dyDescent="0.2">
      <c r="A7" s="96" t="s">
        <v>136</v>
      </c>
      <c r="B7" s="97"/>
      <c r="C7" s="64">
        <v>25</v>
      </c>
      <c r="D7" s="99"/>
      <c r="E7" s="100"/>
      <c r="F7" s="100"/>
      <c r="G7" s="100"/>
      <c r="I7" s="16"/>
      <c r="J7" s="43"/>
      <c r="K7" s="43"/>
      <c r="L7" s="44"/>
      <c r="M7" s="36"/>
      <c r="N7" s="37"/>
    </row>
    <row r="8" spans="1:14" ht="12" customHeight="1" x14ac:dyDescent="0.2">
      <c r="A8" s="116" t="s">
        <v>133</v>
      </c>
      <c r="B8" s="117"/>
      <c r="C8" s="5">
        <v>44</v>
      </c>
      <c r="I8" s="16"/>
      <c r="J8" s="43"/>
      <c r="K8" s="43"/>
      <c r="L8" s="44"/>
      <c r="M8" s="36"/>
      <c r="N8" s="37"/>
    </row>
    <row r="9" spans="1:14" ht="12" customHeight="1" x14ac:dyDescent="0.2">
      <c r="A9" s="118" t="s">
        <v>55</v>
      </c>
      <c r="B9" s="119"/>
      <c r="C9" s="5">
        <v>9</v>
      </c>
      <c r="I9" s="16"/>
      <c r="J9" s="43"/>
      <c r="K9" s="43"/>
      <c r="L9" s="44"/>
      <c r="M9" s="36"/>
      <c r="N9" s="37"/>
    </row>
    <row r="10" spans="1:14" ht="12" customHeight="1" x14ac:dyDescent="0.2">
      <c r="A10" s="118" t="s">
        <v>134</v>
      </c>
      <c r="B10" s="119"/>
      <c r="C10" s="5">
        <v>50</v>
      </c>
      <c r="I10" s="16"/>
      <c r="J10" s="43"/>
      <c r="K10" s="43"/>
      <c r="L10" s="44"/>
      <c r="M10" s="36"/>
      <c r="N10" s="37"/>
    </row>
    <row r="11" spans="1:14" ht="12" customHeight="1" x14ac:dyDescent="0.2">
      <c r="A11" s="116" t="s">
        <v>56</v>
      </c>
      <c r="B11" s="117"/>
      <c r="C11" s="5">
        <v>9</v>
      </c>
      <c r="I11" s="16"/>
      <c r="J11" s="35"/>
      <c r="K11" s="35"/>
      <c r="L11" s="33"/>
      <c r="M11" s="36"/>
      <c r="N11" s="37"/>
    </row>
    <row r="12" spans="1:14" ht="12" customHeight="1" thickBot="1" x14ac:dyDescent="0.25">
      <c r="A12" s="120" t="s">
        <v>8</v>
      </c>
      <c r="B12" s="121"/>
      <c r="C12" s="6">
        <f>SUM(C4:C11)</f>
        <v>365</v>
      </c>
      <c r="I12" s="16"/>
      <c r="J12" s="35"/>
      <c r="K12" s="35"/>
      <c r="L12" s="33"/>
      <c r="M12" s="36"/>
      <c r="N12" s="37"/>
    </row>
    <row r="13" spans="1:14" ht="12" customHeight="1" x14ac:dyDescent="0.2">
      <c r="I13" s="17"/>
      <c r="J13" s="38"/>
      <c r="K13" s="39"/>
      <c r="L13" s="33"/>
      <c r="M13" s="40"/>
      <c r="N13" s="41"/>
    </row>
    <row r="14" spans="1:14" ht="12" customHeight="1" x14ac:dyDescent="0.25">
      <c r="A14" s="18" t="s">
        <v>2</v>
      </c>
      <c r="B14" s="65" t="s">
        <v>88</v>
      </c>
      <c r="C14" s="7"/>
      <c r="D14" s="7"/>
      <c r="E14" s="7"/>
      <c r="F14" s="30"/>
      <c r="G14" s="30"/>
      <c r="J14" s="32"/>
      <c r="K14" s="32"/>
      <c r="L14" s="32"/>
      <c r="M14" s="32"/>
      <c r="N14" s="32"/>
    </row>
    <row r="15" spans="1:14" ht="12" customHeight="1" x14ac:dyDescent="0.2">
      <c r="A15" s="19" t="s">
        <v>10</v>
      </c>
      <c r="B15" s="32" t="s">
        <v>87</v>
      </c>
      <c r="C15" s="8"/>
      <c r="D15" s="8"/>
      <c r="E15" s="8"/>
      <c r="F15" s="8"/>
      <c r="G15" s="8"/>
    </row>
    <row r="16" spans="1:14" ht="12" customHeight="1" x14ac:dyDescent="0.2">
      <c r="A16" s="19"/>
      <c r="B16" s="32"/>
      <c r="C16" s="110" t="s">
        <v>11</v>
      </c>
      <c r="D16" s="111"/>
      <c r="E16" s="8"/>
      <c r="F16" s="110" t="s">
        <v>12</v>
      </c>
      <c r="G16" s="111"/>
    </row>
    <row r="17" spans="1:9" ht="12" customHeight="1" x14ac:dyDescent="0.2">
      <c r="A17" s="19"/>
      <c r="B17" s="32"/>
      <c r="C17" s="9" t="s">
        <v>4</v>
      </c>
      <c r="D17" s="9" t="s">
        <v>5</v>
      </c>
      <c r="E17" s="8"/>
      <c r="F17" s="9" t="s">
        <v>13</v>
      </c>
      <c r="G17" s="9" t="s">
        <v>14</v>
      </c>
    </row>
    <row r="18" spans="1:9" ht="12" customHeight="1" x14ac:dyDescent="0.2">
      <c r="A18" s="19"/>
      <c r="B18" s="98" t="s">
        <v>138</v>
      </c>
      <c r="C18" s="22">
        <v>53.938000000000002</v>
      </c>
      <c r="D18" s="23">
        <f>C18*C$4</f>
        <v>11111.228000000001</v>
      </c>
      <c r="E18" s="10"/>
      <c r="F18" s="24">
        <v>2.5499999999999998</v>
      </c>
      <c r="G18" s="28">
        <f>F18*C$4</f>
        <v>525.29999999999995</v>
      </c>
    </row>
    <row r="19" spans="1:9" ht="12" customHeight="1" x14ac:dyDescent="0.2">
      <c r="A19" s="19"/>
      <c r="B19" s="98" t="s">
        <v>137</v>
      </c>
      <c r="C19" s="22">
        <v>53.938000000000002</v>
      </c>
      <c r="D19" s="23">
        <f>C19*C$5</f>
        <v>377.56600000000003</v>
      </c>
      <c r="E19" s="10"/>
      <c r="F19" s="24">
        <v>2.5499999999999998</v>
      </c>
      <c r="G19" s="28">
        <f>F19*C$5</f>
        <v>17.849999999999998</v>
      </c>
    </row>
    <row r="20" spans="1:9" ht="12" customHeight="1" x14ac:dyDescent="0.2">
      <c r="A20" s="19"/>
      <c r="B20" s="98" t="s">
        <v>139</v>
      </c>
      <c r="C20" s="22">
        <v>53.938000000000002</v>
      </c>
      <c r="D20" s="23">
        <f>C20*C$6</f>
        <v>809.07</v>
      </c>
      <c r="E20" s="10"/>
      <c r="F20" s="24">
        <v>2.5499999999999998</v>
      </c>
      <c r="G20" s="28">
        <f>F20*C$6</f>
        <v>38.25</v>
      </c>
    </row>
    <row r="21" spans="1:9" ht="12" customHeight="1" x14ac:dyDescent="0.2">
      <c r="A21" s="19"/>
      <c r="B21" s="98" t="s">
        <v>140</v>
      </c>
      <c r="C21" s="22">
        <v>53.938000000000002</v>
      </c>
      <c r="D21" s="23">
        <f>C21*C$7</f>
        <v>1348.45</v>
      </c>
      <c r="E21" s="10"/>
      <c r="F21" s="24">
        <v>2.5499999999999998</v>
      </c>
      <c r="G21" s="28">
        <f>F21*C$7</f>
        <v>63.749999999999993</v>
      </c>
    </row>
    <row r="22" spans="1:9" ht="12" customHeight="1" x14ac:dyDescent="0.2">
      <c r="A22" s="19"/>
      <c r="B22" s="98" t="s">
        <v>133</v>
      </c>
      <c r="C22" s="22">
        <v>296.81900000000002</v>
      </c>
      <c r="D22" s="23">
        <f>C22*C$8</f>
        <v>13060.036</v>
      </c>
      <c r="E22" s="10"/>
      <c r="F22" s="24">
        <v>12.97</v>
      </c>
      <c r="G22" s="28">
        <f>F22*C$8</f>
        <v>570.68000000000006</v>
      </c>
    </row>
    <row r="23" spans="1:9" ht="12" customHeight="1" x14ac:dyDescent="0.2">
      <c r="A23" s="19"/>
      <c r="B23" s="98" t="s">
        <v>55</v>
      </c>
      <c r="C23" s="22">
        <v>296.81900000000002</v>
      </c>
      <c r="D23" s="23">
        <f>C23*C$9</f>
        <v>2671.3710000000001</v>
      </c>
      <c r="E23" s="10"/>
      <c r="F23" s="24">
        <v>12.97</v>
      </c>
      <c r="G23" s="28">
        <f>F23*C$9</f>
        <v>116.73</v>
      </c>
    </row>
    <row r="24" spans="1:9" ht="12" customHeight="1" x14ac:dyDescent="0.2">
      <c r="A24" s="19"/>
      <c r="B24" s="98" t="s">
        <v>134</v>
      </c>
      <c r="C24" s="22">
        <v>296.81900000000002</v>
      </c>
      <c r="D24" s="23">
        <f>C24*C$10</f>
        <v>14840.95</v>
      </c>
      <c r="E24" s="10"/>
      <c r="F24" s="24">
        <v>12.97</v>
      </c>
      <c r="G24" s="28">
        <f>F24*C$10</f>
        <v>648.5</v>
      </c>
    </row>
    <row r="25" spans="1:9" ht="12" customHeight="1" x14ac:dyDescent="0.2">
      <c r="A25" s="19"/>
      <c r="B25" s="98" t="s">
        <v>56</v>
      </c>
      <c r="C25" s="22">
        <v>296.81900000000002</v>
      </c>
      <c r="D25" s="23">
        <f>C25*C$11</f>
        <v>2671.3710000000001</v>
      </c>
      <c r="E25" s="10"/>
      <c r="F25" s="24">
        <v>12.97</v>
      </c>
      <c r="G25" s="28">
        <f>F25*C$11</f>
        <v>116.73</v>
      </c>
    </row>
    <row r="26" spans="1:9" ht="12" customHeight="1" x14ac:dyDescent="0.2">
      <c r="A26" s="19"/>
      <c r="B26" s="66" t="s">
        <v>9</v>
      </c>
      <c r="C26" s="25"/>
      <c r="D26" s="26">
        <f>SUM(D18:D25)</f>
        <v>46890.042000000001</v>
      </c>
      <c r="E26" s="10"/>
      <c r="F26" s="27"/>
      <c r="G26" s="29">
        <f>SUM(G18:G25)</f>
        <v>2097.79</v>
      </c>
      <c r="I26" s="11"/>
    </row>
    <row r="27" spans="1:9" ht="25.5" customHeight="1" x14ac:dyDescent="0.2">
      <c r="A27" s="20" t="s">
        <v>6</v>
      </c>
      <c r="B27" s="103" t="s">
        <v>68</v>
      </c>
      <c r="C27" s="104"/>
      <c r="D27" s="104"/>
      <c r="E27" s="104"/>
      <c r="F27" s="104"/>
      <c r="G27" s="104"/>
      <c r="I27" s="2" t="s">
        <v>10</v>
      </c>
    </row>
    <row r="28" spans="1:9" ht="25.5" customHeight="1" x14ac:dyDescent="0.2">
      <c r="A28" s="20" t="s">
        <v>7</v>
      </c>
      <c r="B28" s="103"/>
      <c r="C28" s="104"/>
      <c r="D28" s="104"/>
      <c r="E28" s="104"/>
      <c r="F28" s="104"/>
      <c r="G28" s="104"/>
    </row>
    <row r="29" spans="1:9" ht="25.5" customHeight="1" x14ac:dyDescent="0.2">
      <c r="A29" s="31" t="s">
        <v>52</v>
      </c>
      <c r="B29" s="112" t="s">
        <v>119</v>
      </c>
      <c r="C29" s="101"/>
      <c r="D29" s="101"/>
      <c r="E29" s="101"/>
      <c r="F29" s="101"/>
      <c r="G29" s="101"/>
    </row>
    <row r="30" spans="1:9" ht="27" customHeight="1" x14ac:dyDescent="0.2">
      <c r="A30" s="31" t="s">
        <v>16</v>
      </c>
      <c r="B30" s="105"/>
      <c r="C30" s="106"/>
      <c r="D30" s="106"/>
      <c r="E30" s="106"/>
      <c r="F30" s="106"/>
      <c r="G30" s="106"/>
    </row>
    <row r="31" spans="1:9" ht="27" customHeight="1" x14ac:dyDescent="0.2">
      <c r="A31" s="21" t="s">
        <v>3</v>
      </c>
      <c r="B31" s="103"/>
      <c r="C31" s="104"/>
      <c r="D31" s="104"/>
      <c r="E31" s="104"/>
      <c r="F31" s="104"/>
      <c r="G31" s="104"/>
    </row>
    <row r="33" spans="1:9" ht="12" customHeight="1" x14ac:dyDescent="0.25">
      <c r="A33" s="18" t="s">
        <v>2</v>
      </c>
      <c r="B33" s="65">
        <v>73</v>
      </c>
      <c r="C33" s="7"/>
      <c r="D33" s="7"/>
      <c r="E33" s="7"/>
      <c r="F33" s="30"/>
      <c r="G33" s="30"/>
    </row>
    <row r="34" spans="1:9" ht="12" customHeight="1" x14ac:dyDescent="0.2">
      <c r="A34" s="19" t="s">
        <v>10</v>
      </c>
      <c r="B34" s="32" t="s">
        <v>57</v>
      </c>
      <c r="C34" s="8"/>
      <c r="D34" s="8"/>
      <c r="E34" s="8"/>
      <c r="F34" s="8"/>
      <c r="G34" s="8"/>
    </row>
    <row r="35" spans="1:9" ht="12" customHeight="1" x14ac:dyDescent="0.2">
      <c r="A35" s="19"/>
      <c r="B35" s="32"/>
      <c r="C35" s="110" t="s">
        <v>11</v>
      </c>
      <c r="D35" s="111"/>
      <c r="E35" s="8"/>
      <c r="F35" s="110" t="s">
        <v>12</v>
      </c>
      <c r="G35" s="111"/>
    </row>
    <row r="36" spans="1:9" ht="12" customHeight="1" x14ac:dyDescent="0.2">
      <c r="A36" s="19"/>
      <c r="B36" s="32"/>
      <c r="C36" s="9" t="s">
        <v>4</v>
      </c>
      <c r="D36" s="9" t="s">
        <v>5</v>
      </c>
      <c r="E36" s="8"/>
      <c r="F36" s="9" t="s">
        <v>13</v>
      </c>
      <c r="G36" s="9" t="s">
        <v>14</v>
      </c>
    </row>
    <row r="37" spans="1:9" ht="12" customHeight="1" x14ac:dyDescent="0.2">
      <c r="A37" s="19"/>
      <c r="B37" s="98" t="s">
        <v>138</v>
      </c>
      <c r="C37" s="22">
        <v>1117.732</v>
      </c>
      <c r="D37" s="23">
        <f>C37*C$4</f>
        <v>230252.79199999999</v>
      </c>
      <c r="E37" s="10"/>
      <c r="F37" s="24">
        <v>55.18</v>
      </c>
      <c r="G37" s="28">
        <f>F37*C$4</f>
        <v>11367.08</v>
      </c>
    </row>
    <row r="38" spans="1:9" ht="12" customHeight="1" x14ac:dyDescent="0.2">
      <c r="A38" s="19"/>
      <c r="B38" s="98" t="s">
        <v>137</v>
      </c>
      <c r="C38" s="22">
        <v>1013.121</v>
      </c>
      <c r="D38" s="23">
        <f>C38*C$5</f>
        <v>7091.8469999999998</v>
      </c>
      <c r="E38" s="10"/>
      <c r="F38" s="24">
        <v>49.15</v>
      </c>
      <c r="G38" s="28">
        <f>F38*C$5</f>
        <v>344.05</v>
      </c>
    </row>
    <row r="39" spans="1:9" ht="12" customHeight="1" x14ac:dyDescent="0.2">
      <c r="A39" s="19"/>
      <c r="B39" s="98" t="s">
        <v>139</v>
      </c>
      <c r="C39" s="22">
        <v>1117.732</v>
      </c>
      <c r="D39" s="23">
        <f>C39*C$6</f>
        <v>16765.98</v>
      </c>
      <c r="E39" s="10"/>
      <c r="F39" s="24">
        <v>55.18</v>
      </c>
      <c r="G39" s="28">
        <f>F39*C$6</f>
        <v>827.7</v>
      </c>
    </row>
    <row r="40" spans="1:9" ht="12" customHeight="1" x14ac:dyDescent="0.2">
      <c r="A40" s="19"/>
      <c r="B40" s="98" t="s">
        <v>140</v>
      </c>
      <c r="C40" s="22">
        <v>1013.121</v>
      </c>
      <c r="D40" s="23">
        <f>C40*C$7</f>
        <v>25328.024999999998</v>
      </c>
      <c r="E40" s="10"/>
      <c r="F40" s="24">
        <v>49.15</v>
      </c>
      <c r="G40" s="28">
        <f>F40*C$7</f>
        <v>1228.75</v>
      </c>
    </row>
    <row r="41" spans="1:9" ht="12" customHeight="1" x14ac:dyDescent="0.2">
      <c r="A41" s="19"/>
      <c r="B41" s="98" t="s">
        <v>133</v>
      </c>
      <c r="C41" s="22">
        <v>908.702</v>
      </c>
      <c r="D41" s="23">
        <f>C41*C$8</f>
        <v>39982.887999999999</v>
      </c>
      <c r="E41" s="10"/>
      <c r="F41" s="24">
        <v>44.08</v>
      </c>
      <c r="G41" s="28">
        <f>F41*C$8</f>
        <v>1939.52</v>
      </c>
    </row>
    <row r="42" spans="1:9" ht="12" customHeight="1" x14ac:dyDescent="0.2">
      <c r="A42" s="19"/>
      <c r="B42" s="98" t="s">
        <v>55</v>
      </c>
      <c r="C42" s="22">
        <v>908.702</v>
      </c>
      <c r="D42" s="23">
        <f>C42*C$9</f>
        <v>8178.3180000000002</v>
      </c>
      <c r="E42" s="10"/>
      <c r="F42" s="24">
        <v>44.08</v>
      </c>
      <c r="G42" s="28">
        <f>F42*C$9</f>
        <v>396.71999999999997</v>
      </c>
    </row>
    <row r="43" spans="1:9" ht="12" customHeight="1" x14ac:dyDescent="0.2">
      <c r="A43" s="19"/>
      <c r="B43" s="98" t="s">
        <v>134</v>
      </c>
      <c r="C43" s="22">
        <v>882.59699999999998</v>
      </c>
      <c r="D43" s="23">
        <f>C43*C$10</f>
        <v>44129.85</v>
      </c>
      <c r="E43" s="10"/>
      <c r="F43" s="24">
        <v>42.82</v>
      </c>
      <c r="G43" s="28">
        <f>F43*C$10</f>
        <v>2141</v>
      </c>
    </row>
    <row r="44" spans="1:9" ht="12" customHeight="1" x14ac:dyDescent="0.2">
      <c r="A44" s="19"/>
      <c r="B44" s="98" t="s">
        <v>56</v>
      </c>
      <c r="C44" s="22">
        <v>882.59699999999998</v>
      </c>
      <c r="D44" s="23">
        <f>C44*C$11</f>
        <v>7943.3729999999996</v>
      </c>
      <c r="E44" s="10"/>
      <c r="F44" s="24">
        <v>42.82</v>
      </c>
      <c r="G44" s="28">
        <f>F44*C$11</f>
        <v>385.38</v>
      </c>
    </row>
    <row r="45" spans="1:9" ht="12" customHeight="1" x14ac:dyDescent="0.2">
      <c r="A45" s="19"/>
      <c r="B45" s="66" t="s">
        <v>9</v>
      </c>
      <c r="C45" s="25"/>
      <c r="D45" s="26">
        <f>SUM(D37:D44)</f>
        <v>379673.07300000003</v>
      </c>
      <c r="E45" s="10"/>
      <c r="F45" s="27"/>
      <c r="G45" s="29">
        <f>SUM(G37:G44)</f>
        <v>18630.2</v>
      </c>
      <c r="I45" s="11"/>
    </row>
    <row r="46" spans="1:9" ht="25.5" customHeight="1" x14ac:dyDescent="0.2">
      <c r="A46" s="20" t="s">
        <v>6</v>
      </c>
      <c r="B46" s="103" t="s">
        <v>58</v>
      </c>
      <c r="C46" s="104"/>
      <c r="D46" s="104"/>
      <c r="E46" s="104"/>
      <c r="F46" s="104"/>
      <c r="G46" s="104"/>
      <c r="I46" s="2" t="s">
        <v>10</v>
      </c>
    </row>
    <row r="47" spans="1:9" ht="25.5" customHeight="1" x14ac:dyDescent="0.2">
      <c r="A47" s="20" t="s">
        <v>7</v>
      </c>
      <c r="B47" s="103" t="s">
        <v>109</v>
      </c>
      <c r="C47" s="104"/>
      <c r="D47" s="104"/>
      <c r="E47" s="104"/>
      <c r="F47" s="104"/>
      <c r="G47" s="104"/>
    </row>
    <row r="48" spans="1:9" ht="25.5" customHeight="1" x14ac:dyDescent="0.2">
      <c r="A48" s="31" t="s">
        <v>52</v>
      </c>
      <c r="B48" s="101" t="s">
        <v>107</v>
      </c>
      <c r="C48" s="101"/>
      <c r="D48" s="101"/>
      <c r="E48" s="101"/>
      <c r="F48" s="101"/>
      <c r="G48" s="101"/>
    </row>
    <row r="49" spans="1:9" ht="27" customHeight="1" x14ac:dyDescent="0.2">
      <c r="A49" s="31" t="s">
        <v>16</v>
      </c>
      <c r="B49" s="105"/>
      <c r="C49" s="106"/>
      <c r="D49" s="106"/>
      <c r="E49" s="106"/>
      <c r="F49" s="106"/>
      <c r="G49" s="106"/>
    </row>
    <row r="50" spans="1:9" ht="39.75" customHeight="1" x14ac:dyDescent="0.2">
      <c r="A50" s="21" t="s">
        <v>3</v>
      </c>
      <c r="B50" s="103" t="s">
        <v>108</v>
      </c>
      <c r="C50" s="104"/>
      <c r="D50" s="104"/>
      <c r="E50" s="104"/>
      <c r="F50" s="104"/>
      <c r="G50" s="104"/>
    </row>
    <row r="52" spans="1:9" ht="12" customHeight="1" x14ac:dyDescent="0.25">
      <c r="A52" s="18" t="s">
        <v>2</v>
      </c>
      <c r="B52" s="65">
        <v>77</v>
      </c>
      <c r="C52" s="7"/>
      <c r="D52" s="7"/>
      <c r="E52" s="7"/>
      <c r="F52" s="30"/>
      <c r="G52" s="30"/>
    </row>
    <row r="53" spans="1:9" ht="12" customHeight="1" x14ac:dyDescent="0.2">
      <c r="A53" s="19" t="s">
        <v>10</v>
      </c>
      <c r="B53" s="32" t="s">
        <v>60</v>
      </c>
      <c r="C53" s="8"/>
      <c r="D53" s="8"/>
      <c r="E53" s="8"/>
      <c r="F53" s="8"/>
      <c r="G53" s="8"/>
    </row>
    <row r="54" spans="1:9" ht="12" customHeight="1" x14ac:dyDescent="0.2">
      <c r="A54" s="19"/>
      <c r="B54" s="32"/>
      <c r="C54" s="73" t="s">
        <v>11</v>
      </c>
      <c r="D54" s="74"/>
      <c r="E54" s="8"/>
      <c r="F54" s="73" t="s">
        <v>12</v>
      </c>
      <c r="G54" s="74"/>
    </row>
    <row r="55" spans="1:9" ht="12" customHeight="1" x14ac:dyDescent="0.2">
      <c r="A55" s="19"/>
      <c r="B55" s="32"/>
      <c r="C55" s="9" t="s">
        <v>4</v>
      </c>
      <c r="D55" s="9" t="s">
        <v>5</v>
      </c>
      <c r="E55" s="8"/>
      <c r="F55" s="9" t="s">
        <v>13</v>
      </c>
      <c r="G55" s="9" t="s">
        <v>14</v>
      </c>
    </row>
    <row r="56" spans="1:9" ht="12" customHeight="1" x14ac:dyDescent="0.2">
      <c r="A56" s="19"/>
      <c r="B56" s="98" t="s">
        <v>138</v>
      </c>
      <c r="C56" s="22">
        <v>1254.9259999999999</v>
      </c>
      <c r="D56" s="23">
        <f>C56*C$4</f>
        <v>258514.75599999999</v>
      </c>
      <c r="E56" s="10"/>
      <c r="F56" s="24">
        <v>50.62</v>
      </c>
      <c r="G56" s="28">
        <f>F56*C$4</f>
        <v>10427.719999999999</v>
      </c>
    </row>
    <row r="57" spans="1:9" ht="12" customHeight="1" x14ac:dyDescent="0.2">
      <c r="A57" s="19"/>
      <c r="B57" s="98" t="s">
        <v>137</v>
      </c>
      <c r="C57" s="22">
        <v>1254.9259999999999</v>
      </c>
      <c r="D57" s="23">
        <f>C57*C$5</f>
        <v>8784.482</v>
      </c>
      <c r="E57" s="10"/>
      <c r="F57" s="24">
        <v>50.62</v>
      </c>
      <c r="G57" s="28">
        <f>F57*C$5</f>
        <v>354.34</v>
      </c>
    </row>
    <row r="58" spans="1:9" ht="12" customHeight="1" x14ac:dyDescent="0.2">
      <c r="A58" s="19"/>
      <c r="B58" s="98" t="s">
        <v>139</v>
      </c>
      <c r="C58" s="22">
        <v>1254.9259999999999</v>
      </c>
      <c r="D58" s="23">
        <f>C58*C$6</f>
        <v>18823.89</v>
      </c>
      <c r="E58" s="10"/>
      <c r="F58" s="24">
        <v>50.62</v>
      </c>
      <c r="G58" s="28">
        <f>F58*C$6</f>
        <v>759.3</v>
      </c>
    </row>
    <row r="59" spans="1:9" ht="12" customHeight="1" x14ac:dyDescent="0.2">
      <c r="A59" s="19"/>
      <c r="B59" s="98" t="s">
        <v>140</v>
      </c>
      <c r="C59" s="22">
        <v>1254.9259999999999</v>
      </c>
      <c r="D59" s="23">
        <f>C59*C$7</f>
        <v>31373.149999999998</v>
      </c>
      <c r="E59" s="10"/>
      <c r="F59" s="24">
        <v>50.62</v>
      </c>
      <c r="G59" s="28">
        <f>F59*C$7</f>
        <v>1265.5</v>
      </c>
    </row>
    <row r="60" spans="1:9" ht="12" customHeight="1" x14ac:dyDescent="0.2">
      <c r="A60" s="19"/>
      <c r="B60" s="98" t="s">
        <v>133</v>
      </c>
      <c r="C60" s="22">
        <v>1112.8879999999999</v>
      </c>
      <c r="D60" s="23">
        <f>C60*C$8</f>
        <v>48967.072</v>
      </c>
      <c r="E60" s="10"/>
      <c r="F60" s="24">
        <v>44.88</v>
      </c>
      <c r="G60" s="28">
        <f>F60*C$8</f>
        <v>1974.72</v>
      </c>
    </row>
    <row r="61" spans="1:9" ht="12" customHeight="1" x14ac:dyDescent="0.2">
      <c r="A61" s="19"/>
      <c r="B61" s="98" t="s">
        <v>55</v>
      </c>
      <c r="C61" s="22">
        <v>1112.8879999999999</v>
      </c>
      <c r="D61" s="23">
        <f>C61*C$9</f>
        <v>10015.991999999998</v>
      </c>
      <c r="E61" s="10"/>
      <c r="F61" s="24">
        <v>44.88</v>
      </c>
      <c r="G61" s="28">
        <f>F61*C$9</f>
        <v>403.92</v>
      </c>
    </row>
    <row r="62" spans="1:9" ht="12" customHeight="1" x14ac:dyDescent="0.2">
      <c r="A62" s="19"/>
      <c r="B62" s="98" t="s">
        <v>134</v>
      </c>
      <c r="C62" s="22">
        <v>677.83199999999999</v>
      </c>
      <c r="D62" s="23">
        <f>C62*C$10</f>
        <v>33891.599999999999</v>
      </c>
      <c r="E62" s="10"/>
      <c r="F62" s="24">
        <v>27.32</v>
      </c>
      <c r="G62" s="28">
        <f>F62*C$10</f>
        <v>1366</v>
      </c>
    </row>
    <row r="63" spans="1:9" ht="12" customHeight="1" x14ac:dyDescent="0.2">
      <c r="A63" s="19"/>
      <c r="B63" s="98" t="s">
        <v>56</v>
      </c>
      <c r="C63" s="22">
        <v>677.83199999999999</v>
      </c>
      <c r="D63" s="23">
        <f>C63*C$11</f>
        <v>6100.4880000000003</v>
      </c>
      <c r="E63" s="10"/>
      <c r="F63" s="24">
        <v>27.32</v>
      </c>
      <c r="G63" s="28">
        <f>F63*C$11</f>
        <v>245.88</v>
      </c>
    </row>
    <row r="64" spans="1:9" ht="12" customHeight="1" x14ac:dyDescent="0.2">
      <c r="A64" s="19"/>
      <c r="B64" s="66" t="s">
        <v>9</v>
      </c>
      <c r="C64" s="25"/>
      <c r="D64" s="26">
        <f>SUM(D56:D63)</f>
        <v>416471.43000000005</v>
      </c>
      <c r="E64" s="10"/>
      <c r="F64" s="27"/>
      <c r="G64" s="29">
        <f>SUM(G56:G63)</f>
        <v>16797.38</v>
      </c>
      <c r="I64" s="11"/>
    </row>
    <row r="65" spans="1:11" ht="25.5" customHeight="1" x14ac:dyDescent="0.2">
      <c r="A65" s="20" t="s">
        <v>6</v>
      </c>
      <c r="B65" s="103" t="s">
        <v>58</v>
      </c>
      <c r="C65" s="104"/>
      <c r="D65" s="104"/>
      <c r="E65" s="104"/>
      <c r="F65" s="104"/>
      <c r="G65" s="104"/>
      <c r="I65" s="2" t="s">
        <v>10</v>
      </c>
    </row>
    <row r="66" spans="1:11" ht="25.5" customHeight="1" x14ac:dyDescent="0.2">
      <c r="A66" s="20" t="s">
        <v>7</v>
      </c>
      <c r="B66" s="103" t="s">
        <v>115</v>
      </c>
      <c r="C66" s="104"/>
      <c r="D66" s="104"/>
      <c r="E66" s="104"/>
      <c r="F66" s="104"/>
      <c r="G66" s="104"/>
    </row>
    <row r="67" spans="1:11" ht="25.5" customHeight="1" x14ac:dyDescent="0.2">
      <c r="A67" s="31" t="s">
        <v>52</v>
      </c>
      <c r="B67" s="101" t="s">
        <v>107</v>
      </c>
      <c r="C67" s="101"/>
      <c r="D67" s="101"/>
      <c r="E67" s="101"/>
      <c r="F67" s="101"/>
      <c r="G67" s="101"/>
    </row>
    <row r="68" spans="1:11" ht="27" customHeight="1" x14ac:dyDescent="0.2">
      <c r="A68" s="31" t="s">
        <v>16</v>
      </c>
      <c r="B68" s="105"/>
      <c r="C68" s="106"/>
      <c r="D68" s="106"/>
      <c r="E68" s="106"/>
      <c r="F68" s="106"/>
      <c r="G68" s="106"/>
    </row>
    <row r="69" spans="1:11" ht="39.75" customHeight="1" x14ac:dyDescent="0.2">
      <c r="A69" s="21" t="s">
        <v>3</v>
      </c>
      <c r="B69" s="103" t="s">
        <v>110</v>
      </c>
      <c r="C69" s="104"/>
      <c r="D69" s="104"/>
      <c r="E69" s="104"/>
      <c r="F69" s="104"/>
      <c r="G69" s="104"/>
    </row>
    <row r="71" spans="1:11" ht="12" customHeight="1" x14ac:dyDescent="0.25">
      <c r="A71" s="18" t="s">
        <v>2</v>
      </c>
      <c r="B71" s="65" t="s">
        <v>61</v>
      </c>
      <c r="C71" s="7"/>
      <c r="D71" s="7"/>
      <c r="E71" s="7"/>
      <c r="F71" s="30"/>
      <c r="G71" s="30"/>
    </row>
    <row r="72" spans="1:11" ht="12" customHeight="1" x14ac:dyDescent="0.2">
      <c r="A72" s="19" t="s">
        <v>10</v>
      </c>
      <c r="B72" s="32" t="s">
        <v>62</v>
      </c>
      <c r="C72" s="8"/>
      <c r="D72" s="8"/>
      <c r="E72" s="8"/>
      <c r="F72" s="8"/>
      <c r="G72" s="8"/>
    </row>
    <row r="73" spans="1:11" ht="12" customHeight="1" x14ac:dyDescent="0.2">
      <c r="A73" s="19"/>
      <c r="B73" s="32"/>
      <c r="C73" s="73" t="s">
        <v>11</v>
      </c>
      <c r="D73" s="74"/>
      <c r="E73" s="8"/>
      <c r="F73" s="73" t="s">
        <v>12</v>
      </c>
      <c r="G73" s="74"/>
    </row>
    <row r="74" spans="1:11" ht="12" customHeight="1" x14ac:dyDescent="0.2">
      <c r="A74" s="19"/>
      <c r="B74" s="32"/>
      <c r="C74" s="9" t="s">
        <v>4</v>
      </c>
      <c r="D74" s="9" t="s">
        <v>5</v>
      </c>
      <c r="E74" s="8"/>
      <c r="F74" s="9" t="s">
        <v>13</v>
      </c>
      <c r="G74" s="9" t="s">
        <v>14</v>
      </c>
    </row>
    <row r="75" spans="1:11" ht="12" customHeight="1" x14ac:dyDescent="0.2">
      <c r="A75" s="19"/>
      <c r="B75" s="98" t="s">
        <v>138</v>
      </c>
      <c r="C75" s="22">
        <v>137.958</v>
      </c>
      <c r="D75" s="23">
        <f>C75*C$4</f>
        <v>28419.347999999998</v>
      </c>
      <c r="E75" s="10"/>
      <c r="F75" s="24">
        <v>7.25</v>
      </c>
      <c r="G75" s="28">
        <f>F75*C$4</f>
        <v>1493.5</v>
      </c>
      <c r="J75" s="44"/>
      <c r="K75" s="36"/>
    </row>
    <row r="76" spans="1:11" ht="12" customHeight="1" x14ac:dyDescent="0.2">
      <c r="A76" s="19"/>
      <c r="B76" s="98" t="s">
        <v>137</v>
      </c>
      <c r="C76" s="22">
        <v>137.958</v>
      </c>
      <c r="D76" s="23">
        <f>C76*C$5</f>
        <v>965.70600000000002</v>
      </c>
      <c r="E76" s="10"/>
      <c r="F76" s="24">
        <v>7.25</v>
      </c>
      <c r="G76" s="28">
        <f>F76*C$5</f>
        <v>50.75</v>
      </c>
    </row>
    <row r="77" spans="1:11" ht="12" customHeight="1" x14ac:dyDescent="0.2">
      <c r="A77" s="19"/>
      <c r="B77" s="98" t="s">
        <v>139</v>
      </c>
      <c r="C77" s="22">
        <v>137.958</v>
      </c>
      <c r="D77" s="23">
        <f>C77*C$6</f>
        <v>2069.37</v>
      </c>
      <c r="E77" s="10"/>
      <c r="F77" s="24">
        <v>7.25</v>
      </c>
      <c r="G77" s="28">
        <f>F77*C$6</f>
        <v>108.75</v>
      </c>
    </row>
    <row r="78" spans="1:11" ht="12" customHeight="1" x14ac:dyDescent="0.2">
      <c r="A78" s="19"/>
      <c r="B78" s="98" t="s">
        <v>140</v>
      </c>
      <c r="C78" s="22">
        <v>137.958</v>
      </c>
      <c r="D78" s="23">
        <f>C78*C$7</f>
        <v>3448.95</v>
      </c>
      <c r="E78" s="10"/>
      <c r="F78" s="24">
        <v>7.25</v>
      </c>
      <c r="G78" s="28">
        <f>F78*C$7</f>
        <v>181.25</v>
      </c>
    </row>
    <row r="79" spans="1:11" ht="12" customHeight="1" x14ac:dyDescent="0.2">
      <c r="A79" s="19"/>
      <c r="B79" s="98" t="s">
        <v>133</v>
      </c>
      <c r="C79" s="22">
        <v>121.837</v>
      </c>
      <c r="D79" s="23">
        <f>C79*C$8</f>
        <v>5360.8280000000004</v>
      </c>
      <c r="E79" s="10"/>
      <c r="F79" s="24">
        <v>6.4</v>
      </c>
      <c r="G79" s="28">
        <f>F79*C$8</f>
        <v>281.60000000000002</v>
      </c>
    </row>
    <row r="80" spans="1:11" ht="12" customHeight="1" x14ac:dyDescent="0.2">
      <c r="A80" s="19"/>
      <c r="B80" s="98" t="s">
        <v>55</v>
      </c>
      <c r="C80" s="22">
        <v>121.837</v>
      </c>
      <c r="D80" s="23">
        <f>C80*C$9</f>
        <v>1096.5330000000001</v>
      </c>
      <c r="E80" s="10"/>
      <c r="F80" s="24">
        <v>6.4</v>
      </c>
      <c r="G80" s="28">
        <f>F80*C$9</f>
        <v>57.6</v>
      </c>
    </row>
    <row r="81" spans="1:11" ht="12" customHeight="1" x14ac:dyDescent="0.2">
      <c r="A81" s="19"/>
      <c r="B81" s="98" t="s">
        <v>134</v>
      </c>
      <c r="C81" s="22">
        <v>74.244</v>
      </c>
      <c r="D81" s="23">
        <f>C81*C$10</f>
        <v>3712.2</v>
      </c>
      <c r="E81" s="10"/>
      <c r="F81" s="24">
        <v>3.9</v>
      </c>
      <c r="G81" s="28">
        <f>F81*C$10</f>
        <v>195</v>
      </c>
    </row>
    <row r="82" spans="1:11" ht="12" customHeight="1" x14ac:dyDescent="0.2">
      <c r="A82" s="19"/>
      <c r="B82" s="98" t="s">
        <v>56</v>
      </c>
      <c r="C82" s="22">
        <v>74.244</v>
      </c>
      <c r="D82" s="23">
        <f>C82*C$11</f>
        <v>668.19600000000003</v>
      </c>
      <c r="E82" s="10"/>
      <c r="F82" s="24">
        <v>3.9</v>
      </c>
      <c r="G82" s="28">
        <f>F82*C$11</f>
        <v>35.1</v>
      </c>
    </row>
    <row r="83" spans="1:11" ht="12" customHeight="1" x14ac:dyDescent="0.2">
      <c r="A83" s="19"/>
      <c r="B83" s="66" t="s">
        <v>9</v>
      </c>
      <c r="C83" s="25"/>
      <c r="D83" s="26">
        <f>SUM(D75:D82)</f>
        <v>45741.131000000001</v>
      </c>
      <c r="E83" s="10"/>
      <c r="F83" s="27"/>
      <c r="G83" s="29">
        <f>SUM(G75:G82)</f>
        <v>2403.5499999999997</v>
      </c>
      <c r="I83" s="11"/>
    </row>
    <row r="84" spans="1:11" ht="25.5" customHeight="1" x14ac:dyDescent="0.2">
      <c r="A84" s="20" t="s">
        <v>6</v>
      </c>
      <c r="B84" s="103" t="s">
        <v>58</v>
      </c>
      <c r="C84" s="104"/>
      <c r="D84" s="104"/>
      <c r="E84" s="104"/>
      <c r="F84" s="104"/>
      <c r="G84" s="104"/>
      <c r="I84" s="2" t="s">
        <v>10</v>
      </c>
    </row>
    <row r="85" spans="1:11" ht="25.5" customHeight="1" x14ac:dyDescent="0.2">
      <c r="A85" s="20" t="s">
        <v>7</v>
      </c>
      <c r="B85" s="103" t="s">
        <v>111</v>
      </c>
      <c r="C85" s="104"/>
      <c r="D85" s="104"/>
      <c r="E85" s="104"/>
      <c r="F85" s="104"/>
      <c r="G85" s="104"/>
    </row>
    <row r="86" spans="1:11" ht="25.5" customHeight="1" x14ac:dyDescent="0.2">
      <c r="A86" s="31" t="s">
        <v>52</v>
      </c>
      <c r="B86" s="101" t="s">
        <v>107</v>
      </c>
      <c r="C86" s="101"/>
      <c r="D86" s="101"/>
      <c r="E86" s="101"/>
      <c r="F86" s="101"/>
      <c r="G86" s="101"/>
    </row>
    <row r="87" spans="1:11" ht="27" customHeight="1" x14ac:dyDescent="0.2">
      <c r="A87" s="31" t="s">
        <v>16</v>
      </c>
      <c r="B87" s="105"/>
      <c r="C87" s="106"/>
      <c r="D87" s="106"/>
      <c r="E87" s="106"/>
      <c r="F87" s="106"/>
      <c r="G87" s="106"/>
    </row>
    <row r="88" spans="1:11" ht="27" customHeight="1" x14ac:dyDescent="0.2">
      <c r="A88" s="21" t="s">
        <v>3</v>
      </c>
      <c r="B88" s="103" t="s">
        <v>112</v>
      </c>
      <c r="C88" s="104"/>
      <c r="D88" s="104"/>
      <c r="E88" s="104"/>
      <c r="F88" s="104"/>
      <c r="G88" s="104"/>
    </row>
    <row r="90" spans="1:11" ht="12" customHeight="1" x14ac:dyDescent="0.25">
      <c r="A90" s="18" t="s">
        <v>2</v>
      </c>
      <c r="B90" s="65" t="s">
        <v>63</v>
      </c>
      <c r="C90" s="7"/>
      <c r="D90" s="7"/>
      <c r="E90" s="7"/>
      <c r="F90" s="30"/>
      <c r="G90" s="30"/>
    </row>
    <row r="91" spans="1:11" ht="12" customHeight="1" x14ac:dyDescent="0.2">
      <c r="A91" s="19" t="s">
        <v>10</v>
      </c>
      <c r="B91" s="32" t="s">
        <v>64</v>
      </c>
      <c r="C91" s="8"/>
      <c r="D91" s="8"/>
      <c r="E91" s="8"/>
      <c r="F91" s="8"/>
      <c r="G91" s="8"/>
    </row>
    <row r="92" spans="1:11" ht="12" customHeight="1" x14ac:dyDescent="0.2">
      <c r="A92" s="19"/>
      <c r="B92" s="32"/>
      <c r="C92" s="73" t="s">
        <v>11</v>
      </c>
      <c r="D92" s="74"/>
      <c r="E92" s="8"/>
      <c r="F92" s="73" t="s">
        <v>12</v>
      </c>
      <c r="G92" s="74"/>
    </row>
    <row r="93" spans="1:11" ht="12" customHeight="1" x14ac:dyDescent="0.2">
      <c r="A93" s="19"/>
      <c r="B93" s="32"/>
      <c r="C93" s="9" t="s">
        <v>4</v>
      </c>
      <c r="D93" s="9" t="s">
        <v>5</v>
      </c>
      <c r="E93" s="8"/>
      <c r="F93" s="9" t="s">
        <v>13</v>
      </c>
      <c r="G93" s="9" t="s">
        <v>14</v>
      </c>
    </row>
    <row r="94" spans="1:11" ht="12" customHeight="1" x14ac:dyDescent="0.2">
      <c r="A94" s="19"/>
      <c r="B94" s="98" t="s">
        <v>138</v>
      </c>
      <c r="C94" s="22">
        <v>122.645</v>
      </c>
      <c r="D94" s="23">
        <f>C94*C$4</f>
        <v>25264.87</v>
      </c>
      <c r="E94" s="10"/>
      <c r="F94" s="24">
        <v>6</v>
      </c>
      <c r="G94" s="28">
        <f>F94*C$4</f>
        <v>1236</v>
      </c>
    </row>
    <row r="95" spans="1:11" ht="12" customHeight="1" x14ac:dyDescent="0.2">
      <c r="A95" s="19"/>
      <c r="B95" s="98" t="s">
        <v>137</v>
      </c>
      <c r="C95" s="22">
        <v>122.645</v>
      </c>
      <c r="D95" s="23">
        <f>C95*C$5</f>
        <v>858.51499999999999</v>
      </c>
      <c r="E95" s="10"/>
      <c r="F95" s="24">
        <v>6</v>
      </c>
      <c r="G95" s="28">
        <f>F95*C$5</f>
        <v>42</v>
      </c>
      <c r="J95" s="44"/>
      <c r="K95" s="36"/>
    </row>
    <row r="96" spans="1:11" ht="12" customHeight="1" x14ac:dyDescent="0.2">
      <c r="A96" s="19"/>
      <c r="B96" s="98" t="s">
        <v>139</v>
      </c>
      <c r="C96" s="22">
        <v>122.645</v>
      </c>
      <c r="D96" s="23">
        <f>C96*C$6</f>
        <v>1839.675</v>
      </c>
      <c r="E96" s="10"/>
      <c r="F96" s="24">
        <v>6</v>
      </c>
      <c r="G96" s="28">
        <f>F96*C$6</f>
        <v>90</v>
      </c>
    </row>
    <row r="97" spans="1:9" ht="12" customHeight="1" x14ac:dyDescent="0.2">
      <c r="A97" s="19"/>
      <c r="B97" s="98" t="s">
        <v>140</v>
      </c>
      <c r="C97" s="22">
        <v>122.645</v>
      </c>
      <c r="D97" s="23">
        <f>C97*C$7</f>
        <v>3066.125</v>
      </c>
      <c r="E97" s="10"/>
      <c r="F97" s="24">
        <v>6</v>
      </c>
      <c r="G97" s="28">
        <f>F97*C$7</f>
        <v>150</v>
      </c>
    </row>
    <row r="98" spans="1:9" ht="12" customHeight="1" x14ac:dyDescent="0.2">
      <c r="A98" s="19"/>
      <c r="B98" s="98" t="s">
        <v>133</v>
      </c>
      <c r="C98" s="22">
        <v>107.31399999999999</v>
      </c>
      <c r="D98" s="23">
        <f>C98*C$8</f>
        <v>4721.8159999999998</v>
      </c>
      <c r="E98" s="10"/>
      <c r="F98" s="24">
        <v>5.25</v>
      </c>
      <c r="G98" s="28">
        <f>F98*C$8</f>
        <v>231</v>
      </c>
    </row>
    <row r="99" spans="1:9" ht="12" customHeight="1" x14ac:dyDescent="0.2">
      <c r="A99" s="19"/>
      <c r="B99" s="98" t="s">
        <v>55</v>
      </c>
      <c r="C99" s="22">
        <v>107.31399999999999</v>
      </c>
      <c r="D99" s="23">
        <f>C99*C$9</f>
        <v>965.82599999999991</v>
      </c>
      <c r="E99" s="10"/>
      <c r="F99" s="24">
        <v>5.25</v>
      </c>
      <c r="G99" s="28">
        <f>F99*C$9</f>
        <v>47.25</v>
      </c>
    </row>
    <row r="100" spans="1:9" ht="12" customHeight="1" x14ac:dyDescent="0.2">
      <c r="A100" s="19"/>
      <c r="B100" s="98" t="s">
        <v>134</v>
      </c>
      <c r="C100" s="22">
        <v>66.433000000000007</v>
      </c>
      <c r="D100" s="23">
        <f>C100*C$10</f>
        <v>3321.6500000000005</v>
      </c>
      <c r="E100" s="10"/>
      <c r="F100" s="24">
        <v>3.22</v>
      </c>
      <c r="G100" s="28">
        <f>F100*C$10</f>
        <v>161</v>
      </c>
    </row>
    <row r="101" spans="1:9" ht="12" customHeight="1" x14ac:dyDescent="0.2">
      <c r="A101" s="19"/>
      <c r="B101" s="98" t="s">
        <v>56</v>
      </c>
      <c r="C101" s="22">
        <v>66.433000000000007</v>
      </c>
      <c r="D101" s="23">
        <f>C101*C$11</f>
        <v>597.89700000000005</v>
      </c>
      <c r="E101" s="10"/>
      <c r="F101" s="24">
        <v>3.22</v>
      </c>
      <c r="G101" s="28">
        <f>F101*C$11</f>
        <v>28.98</v>
      </c>
    </row>
    <row r="102" spans="1:9" ht="12" customHeight="1" x14ac:dyDescent="0.2">
      <c r="A102" s="19"/>
      <c r="B102" s="66" t="s">
        <v>9</v>
      </c>
      <c r="C102" s="25"/>
      <c r="D102" s="26">
        <f>SUM(D94:D101)</f>
        <v>40636.373999999996</v>
      </c>
      <c r="E102" s="10"/>
      <c r="F102" s="27"/>
      <c r="G102" s="29">
        <f>SUM(G94:G101)</f>
        <v>1986.23</v>
      </c>
      <c r="I102" s="11"/>
    </row>
    <row r="103" spans="1:9" ht="25.5" customHeight="1" x14ac:dyDescent="0.2">
      <c r="A103" s="20" t="s">
        <v>6</v>
      </c>
      <c r="B103" s="103" t="s">
        <v>58</v>
      </c>
      <c r="C103" s="104"/>
      <c r="D103" s="104"/>
      <c r="E103" s="104"/>
      <c r="F103" s="104"/>
      <c r="G103" s="104"/>
      <c r="I103" s="2" t="s">
        <v>10</v>
      </c>
    </row>
    <row r="104" spans="1:9" ht="25.5" customHeight="1" x14ac:dyDescent="0.2">
      <c r="A104" s="20" t="s">
        <v>7</v>
      </c>
      <c r="B104" s="103" t="s">
        <v>114</v>
      </c>
      <c r="C104" s="104"/>
      <c r="D104" s="104"/>
      <c r="E104" s="104"/>
      <c r="F104" s="104"/>
      <c r="G104" s="104"/>
    </row>
    <row r="105" spans="1:9" ht="25.5" customHeight="1" x14ac:dyDescent="0.2">
      <c r="A105" s="31" t="s">
        <v>52</v>
      </c>
      <c r="B105" s="101" t="s">
        <v>107</v>
      </c>
      <c r="C105" s="101"/>
      <c r="D105" s="101"/>
      <c r="E105" s="101"/>
      <c r="F105" s="101"/>
      <c r="G105" s="101"/>
    </row>
    <row r="106" spans="1:9" ht="27" customHeight="1" x14ac:dyDescent="0.2">
      <c r="A106" s="31" t="s">
        <v>16</v>
      </c>
      <c r="B106" s="105"/>
      <c r="C106" s="106"/>
      <c r="D106" s="106"/>
      <c r="E106" s="106"/>
      <c r="F106" s="106"/>
      <c r="G106" s="106"/>
    </row>
    <row r="107" spans="1:9" ht="27" customHeight="1" x14ac:dyDescent="0.2">
      <c r="A107" s="21" t="s">
        <v>3</v>
      </c>
      <c r="B107" s="103" t="s">
        <v>113</v>
      </c>
      <c r="C107" s="104"/>
      <c r="D107" s="104"/>
      <c r="E107" s="104"/>
      <c r="F107" s="104"/>
      <c r="G107" s="104"/>
    </row>
    <row r="108" spans="1:9" ht="12" customHeight="1" x14ac:dyDescent="0.2">
      <c r="A108" s="13"/>
    </row>
    <row r="109" spans="1:9" ht="12" customHeight="1" x14ac:dyDescent="0.25">
      <c r="A109" s="18" t="s">
        <v>2</v>
      </c>
      <c r="B109" s="65" t="s">
        <v>65</v>
      </c>
      <c r="C109" s="7"/>
      <c r="D109" s="7"/>
      <c r="E109" s="7"/>
      <c r="F109" s="30"/>
      <c r="G109" s="30"/>
    </row>
    <row r="110" spans="1:9" ht="12" customHeight="1" x14ac:dyDescent="0.2">
      <c r="A110" s="19" t="s">
        <v>10</v>
      </c>
      <c r="B110" s="32" t="s">
        <v>66</v>
      </c>
      <c r="C110" s="8"/>
      <c r="D110" s="8"/>
      <c r="E110" s="8"/>
      <c r="F110" s="8"/>
      <c r="G110" s="8"/>
    </row>
    <row r="111" spans="1:9" ht="12" customHeight="1" x14ac:dyDescent="0.2">
      <c r="A111" s="19"/>
      <c r="B111" s="32"/>
      <c r="C111" s="73" t="s">
        <v>11</v>
      </c>
      <c r="D111" s="74"/>
      <c r="E111" s="8"/>
      <c r="F111" s="73" t="s">
        <v>12</v>
      </c>
      <c r="G111" s="74"/>
    </row>
    <row r="112" spans="1:9" ht="12" customHeight="1" x14ac:dyDescent="0.2">
      <c r="A112" s="19"/>
      <c r="B112" s="32"/>
      <c r="C112" s="9" t="s">
        <v>4</v>
      </c>
      <c r="D112" s="9" t="s">
        <v>5</v>
      </c>
      <c r="E112" s="8"/>
      <c r="F112" s="9" t="s">
        <v>13</v>
      </c>
      <c r="G112" s="9" t="s">
        <v>14</v>
      </c>
    </row>
    <row r="113" spans="1:9" ht="12" customHeight="1" x14ac:dyDescent="0.2">
      <c r="A113" s="19"/>
      <c r="B113" s="98" t="s">
        <v>138</v>
      </c>
      <c r="C113" s="22">
        <v>172.631</v>
      </c>
      <c r="D113" s="23">
        <f>C113*C$4</f>
        <v>35561.985999999997</v>
      </c>
      <c r="E113" s="10"/>
      <c r="F113" s="24">
        <v>6.5</v>
      </c>
      <c r="G113" s="28">
        <f>F113*C$4</f>
        <v>1339</v>
      </c>
    </row>
    <row r="114" spans="1:9" ht="12" customHeight="1" x14ac:dyDescent="0.2">
      <c r="A114" s="19"/>
      <c r="B114" s="98" t="s">
        <v>137</v>
      </c>
      <c r="C114" s="46"/>
      <c r="D114" s="23">
        <f>C114*C$5</f>
        <v>0</v>
      </c>
      <c r="E114" s="10"/>
      <c r="F114" s="47"/>
      <c r="G114" s="28">
        <f>F114*C$5</f>
        <v>0</v>
      </c>
    </row>
    <row r="115" spans="1:9" ht="12" customHeight="1" x14ac:dyDescent="0.2">
      <c r="A115" s="19"/>
      <c r="B115" s="98" t="s">
        <v>139</v>
      </c>
      <c r="C115" s="22">
        <v>172.631</v>
      </c>
      <c r="D115" s="23">
        <f>C115*C$6</f>
        <v>2589.4650000000001</v>
      </c>
      <c r="E115" s="10"/>
      <c r="F115" s="24">
        <v>6.5</v>
      </c>
      <c r="G115" s="28">
        <f>F115*C$6</f>
        <v>97.5</v>
      </c>
    </row>
    <row r="116" spans="1:9" ht="12" customHeight="1" x14ac:dyDescent="0.2">
      <c r="A116" s="19"/>
      <c r="B116" s="98" t="s">
        <v>140</v>
      </c>
      <c r="C116" s="46"/>
      <c r="D116" s="23">
        <f>C116*C$7</f>
        <v>0</v>
      </c>
      <c r="E116" s="10"/>
      <c r="F116" s="47"/>
      <c r="G116" s="28">
        <f>F116*C$7</f>
        <v>0</v>
      </c>
    </row>
    <row r="117" spans="1:9" ht="12" customHeight="1" x14ac:dyDescent="0.2">
      <c r="A117" s="19"/>
      <c r="B117" s="98" t="s">
        <v>133</v>
      </c>
      <c r="C117" s="46"/>
      <c r="D117" s="23">
        <f>C117*C$8</f>
        <v>0</v>
      </c>
      <c r="E117" s="10"/>
      <c r="F117" s="47"/>
      <c r="G117" s="28">
        <f>F117*C$8</f>
        <v>0</v>
      </c>
    </row>
    <row r="118" spans="1:9" ht="12" customHeight="1" x14ac:dyDescent="0.2">
      <c r="A118" s="19"/>
      <c r="B118" s="98" t="s">
        <v>55</v>
      </c>
      <c r="C118" s="46"/>
      <c r="D118" s="23">
        <f>C118*C$9</f>
        <v>0</v>
      </c>
      <c r="E118" s="10"/>
      <c r="F118" s="47"/>
      <c r="G118" s="28">
        <f>F118*C$9</f>
        <v>0</v>
      </c>
    </row>
    <row r="119" spans="1:9" ht="12" customHeight="1" x14ac:dyDescent="0.2">
      <c r="A119" s="19"/>
      <c r="B119" s="98" t="s">
        <v>134</v>
      </c>
      <c r="C119" s="46"/>
      <c r="D119" s="23">
        <f>C119*C$10</f>
        <v>0</v>
      </c>
      <c r="E119" s="10"/>
      <c r="F119" s="47"/>
      <c r="G119" s="28">
        <f>F119*C$10</f>
        <v>0</v>
      </c>
    </row>
    <row r="120" spans="1:9" ht="12" customHeight="1" x14ac:dyDescent="0.2">
      <c r="A120" s="19"/>
      <c r="B120" s="98" t="s">
        <v>56</v>
      </c>
      <c r="C120" s="46"/>
      <c r="D120" s="23">
        <f>C120*C$11</f>
        <v>0</v>
      </c>
      <c r="E120" s="10"/>
      <c r="F120" s="47"/>
      <c r="G120" s="28">
        <f>F120*C$11</f>
        <v>0</v>
      </c>
    </row>
    <row r="121" spans="1:9" ht="12" customHeight="1" x14ac:dyDescent="0.2">
      <c r="A121" s="19"/>
      <c r="B121" s="66" t="s">
        <v>9</v>
      </c>
      <c r="C121" s="25"/>
      <c r="D121" s="26">
        <f>SUM(D113:D120)</f>
        <v>38151.451000000001</v>
      </c>
      <c r="E121" s="10"/>
      <c r="F121" s="27"/>
      <c r="G121" s="29">
        <f>SUM(G113:G120)</f>
        <v>1436.5</v>
      </c>
      <c r="I121" s="11"/>
    </row>
    <row r="122" spans="1:9" ht="25.5" customHeight="1" x14ac:dyDescent="0.2">
      <c r="A122" s="20" t="s">
        <v>6</v>
      </c>
      <c r="B122" s="101" t="s">
        <v>58</v>
      </c>
      <c r="C122" s="101"/>
      <c r="D122" s="101"/>
      <c r="E122" s="101"/>
      <c r="F122" s="101"/>
      <c r="G122" s="101"/>
      <c r="I122" s="2" t="s">
        <v>10</v>
      </c>
    </row>
    <row r="123" spans="1:9" s="45" customFormat="1" ht="25.5" customHeight="1" x14ac:dyDescent="0.2">
      <c r="A123" s="20" t="s">
        <v>7</v>
      </c>
      <c r="B123" s="103" t="s">
        <v>116</v>
      </c>
      <c r="C123" s="104"/>
      <c r="D123" s="104"/>
      <c r="E123" s="104"/>
      <c r="F123" s="104"/>
      <c r="G123" s="104"/>
    </row>
    <row r="124" spans="1:9" ht="27" customHeight="1" x14ac:dyDescent="0.2">
      <c r="A124" s="31" t="s">
        <v>52</v>
      </c>
      <c r="B124" s="70" t="s">
        <v>126</v>
      </c>
      <c r="C124" s="70"/>
      <c r="D124" s="70"/>
      <c r="E124" s="70"/>
      <c r="F124" s="70"/>
      <c r="G124" s="70"/>
    </row>
    <row r="125" spans="1:9" ht="27" customHeight="1" x14ac:dyDescent="0.2">
      <c r="A125" s="31" t="s">
        <v>16</v>
      </c>
      <c r="B125" s="77"/>
      <c r="C125" s="78"/>
      <c r="D125" s="78"/>
      <c r="E125" s="78"/>
      <c r="F125" s="78"/>
      <c r="G125" s="78"/>
    </row>
    <row r="126" spans="1:9" ht="27" customHeight="1" x14ac:dyDescent="0.2">
      <c r="A126" s="21" t="s">
        <v>3</v>
      </c>
      <c r="B126" s="101" t="s">
        <v>59</v>
      </c>
      <c r="C126" s="101"/>
      <c r="D126" s="101"/>
      <c r="E126" s="101"/>
      <c r="F126" s="101"/>
      <c r="G126" s="101"/>
    </row>
    <row r="127" spans="1:9" ht="12" customHeight="1" x14ac:dyDescent="0.2">
      <c r="A127" s="13"/>
    </row>
    <row r="128" spans="1:9" ht="12" customHeight="1" x14ac:dyDescent="0.25">
      <c r="A128" s="18" t="s">
        <v>2</v>
      </c>
      <c r="B128" s="65">
        <v>79</v>
      </c>
      <c r="C128" s="7"/>
      <c r="D128" s="7"/>
      <c r="E128" s="7"/>
      <c r="F128" s="30"/>
      <c r="G128" s="30"/>
    </row>
    <row r="129" spans="1:9" ht="12" customHeight="1" x14ac:dyDescent="0.2">
      <c r="A129" s="19" t="s">
        <v>10</v>
      </c>
      <c r="B129" s="32" t="s">
        <v>67</v>
      </c>
      <c r="C129" s="8"/>
      <c r="D129" s="8"/>
      <c r="E129" s="8"/>
      <c r="F129" s="8"/>
      <c r="G129" s="8"/>
    </row>
    <row r="130" spans="1:9" ht="12" customHeight="1" x14ac:dyDescent="0.2">
      <c r="A130" s="19"/>
      <c r="B130" s="32"/>
      <c r="C130" s="73" t="s">
        <v>11</v>
      </c>
      <c r="D130" s="74"/>
      <c r="E130" s="8"/>
      <c r="F130" s="73" t="s">
        <v>12</v>
      </c>
      <c r="G130" s="74"/>
    </row>
    <row r="131" spans="1:9" ht="12" customHeight="1" x14ac:dyDescent="0.2">
      <c r="A131" s="19"/>
      <c r="B131" s="32"/>
      <c r="C131" s="9" t="s">
        <v>4</v>
      </c>
      <c r="D131" s="9" t="s">
        <v>5</v>
      </c>
      <c r="E131" s="8"/>
      <c r="F131" s="9" t="s">
        <v>13</v>
      </c>
      <c r="G131" s="9" t="s">
        <v>14</v>
      </c>
    </row>
    <row r="132" spans="1:9" ht="12" customHeight="1" x14ac:dyDescent="0.2">
      <c r="A132" s="19"/>
      <c r="B132" s="98" t="s">
        <v>138</v>
      </c>
      <c r="C132" s="22">
        <v>5639.0349999999999</v>
      </c>
      <c r="D132" s="23">
        <f>C132*C$4</f>
        <v>1161641.21</v>
      </c>
      <c r="E132" s="10"/>
      <c r="F132" s="24">
        <v>238.4</v>
      </c>
      <c r="G132" s="28">
        <f>F132*C$4</f>
        <v>49110.400000000001</v>
      </c>
    </row>
    <row r="133" spans="1:9" ht="12" customHeight="1" x14ac:dyDescent="0.2">
      <c r="A133" s="19"/>
      <c r="B133" s="98" t="s">
        <v>137</v>
      </c>
      <c r="C133" s="22">
        <v>5639.0349999999999</v>
      </c>
      <c r="D133" s="23">
        <f>C133*C$5</f>
        <v>39473.244999999995</v>
      </c>
      <c r="E133" s="10"/>
      <c r="F133" s="24">
        <v>238.4</v>
      </c>
      <c r="G133" s="28">
        <f>F133*C$5</f>
        <v>1668.8</v>
      </c>
    </row>
    <row r="134" spans="1:9" ht="12" customHeight="1" x14ac:dyDescent="0.2">
      <c r="A134" s="19"/>
      <c r="B134" s="98" t="s">
        <v>139</v>
      </c>
      <c r="C134" s="22">
        <v>5639.0349999999999</v>
      </c>
      <c r="D134" s="23">
        <f>C134*C$6</f>
        <v>84585.524999999994</v>
      </c>
      <c r="E134" s="10"/>
      <c r="F134" s="24">
        <v>238.4</v>
      </c>
      <c r="G134" s="28">
        <f>F134*C$6</f>
        <v>3576</v>
      </c>
    </row>
    <row r="135" spans="1:9" ht="12" customHeight="1" x14ac:dyDescent="0.2">
      <c r="A135" s="19"/>
      <c r="B135" s="98" t="s">
        <v>140</v>
      </c>
      <c r="C135" s="22">
        <v>5639.0349999999999</v>
      </c>
      <c r="D135" s="23">
        <f>C135*C$7</f>
        <v>140975.875</v>
      </c>
      <c r="E135" s="10"/>
      <c r="F135" s="24">
        <v>238.4</v>
      </c>
      <c r="G135" s="28">
        <f>F135*C$7</f>
        <v>5960</v>
      </c>
    </row>
    <row r="136" spans="1:9" ht="12" customHeight="1" x14ac:dyDescent="0.2">
      <c r="A136" s="19"/>
      <c r="B136" s="98" t="s">
        <v>133</v>
      </c>
      <c r="C136" s="22">
        <v>4596.9380000000001</v>
      </c>
      <c r="D136" s="23">
        <f>C136*C$8</f>
        <v>202265.272</v>
      </c>
      <c r="E136" s="10"/>
      <c r="F136" s="24">
        <v>194.38</v>
      </c>
      <c r="G136" s="28">
        <f>F136*C$8</f>
        <v>8552.7199999999993</v>
      </c>
    </row>
    <row r="137" spans="1:9" ht="12" customHeight="1" x14ac:dyDescent="0.2">
      <c r="A137" s="19"/>
      <c r="B137" s="98" t="s">
        <v>55</v>
      </c>
      <c r="C137" s="22">
        <v>4596.9380000000001</v>
      </c>
      <c r="D137" s="23">
        <f>C137*C$9</f>
        <v>41372.442000000003</v>
      </c>
      <c r="E137" s="10"/>
      <c r="F137" s="24">
        <v>194.38</v>
      </c>
      <c r="G137" s="28">
        <f>F137*C$9</f>
        <v>1749.42</v>
      </c>
    </row>
    <row r="138" spans="1:9" ht="12" customHeight="1" x14ac:dyDescent="0.2">
      <c r="A138" s="19"/>
      <c r="B138" s="98" t="s">
        <v>134</v>
      </c>
      <c r="C138" s="22">
        <v>3653.31</v>
      </c>
      <c r="D138" s="23">
        <f>C138*C$10</f>
        <v>182665.5</v>
      </c>
      <c r="E138" s="10"/>
      <c r="F138" s="24">
        <v>154.52000000000001</v>
      </c>
      <c r="G138" s="28">
        <f>F138*C$10</f>
        <v>7726.0000000000009</v>
      </c>
    </row>
    <row r="139" spans="1:9" ht="12" customHeight="1" x14ac:dyDescent="0.2">
      <c r="A139" s="19"/>
      <c r="B139" s="98" t="s">
        <v>56</v>
      </c>
      <c r="C139" s="22">
        <v>3653.31</v>
      </c>
      <c r="D139" s="23">
        <f>C139*C$11</f>
        <v>32879.79</v>
      </c>
      <c r="E139" s="10"/>
      <c r="F139" s="24">
        <v>154.52000000000001</v>
      </c>
      <c r="G139" s="28">
        <f>F139*C$11</f>
        <v>1390.68</v>
      </c>
    </row>
    <row r="140" spans="1:9" ht="12" customHeight="1" x14ac:dyDescent="0.2">
      <c r="A140" s="19"/>
      <c r="B140" s="66" t="s">
        <v>9</v>
      </c>
      <c r="C140" s="25"/>
      <c r="D140" s="26">
        <f>SUM(D132:D139)</f>
        <v>1885858.8589999999</v>
      </c>
      <c r="E140" s="10"/>
      <c r="F140" s="27"/>
      <c r="G140" s="29">
        <f>SUM(G132:G139)</f>
        <v>79734.01999999999</v>
      </c>
      <c r="I140" s="11"/>
    </row>
    <row r="141" spans="1:9" ht="25.5" customHeight="1" x14ac:dyDescent="0.2">
      <c r="A141" s="20" t="s">
        <v>6</v>
      </c>
      <c r="B141" s="101" t="s">
        <v>68</v>
      </c>
      <c r="C141" s="101"/>
      <c r="D141" s="101"/>
      <c r="E141" s="101"/>
      <c r="F141" s="101"/>
      <c r="G141" s="101"/>
    </row>
    <row r="142" spans="1:9" ht="25.5" customHeight="1" x14ac:dyDescent="0.2">
      <c r="A142" s="20" t="s">
        <v>7</v>
      </c>
      <c r="B142" s="101" t="s">
        <v>69</v>
      </c>
      <c r="C142" s="101"/>
      <c r="D142" s="101"/>
      <c r="E142" s="101"/>
      <c r="F142" s="101"/>
      <c r="G142" s="101"/>
    </row>
    <row r="143" spans="1:9" ht="27" customHeight="1" x14ac:dyDescent="0.2">
      <c r="A143" s="31" t="s">
        <v>52</v>
      </c>
      <c r="B143" s="70" t="s">
        <v>125</v>
      </c>
      <c r="C143" s="70"/>
      <c r="D143" s="70"/>
      <c r="E143" s="70"/>
      <c r="F143" s="70"/>
      <c r="G143" s="70"/>
    </row>
    <row r="144" spans="1:9" ht="25.5" customHeight="1" x14ac:dyDescent="0.2">
      <c r="A144" s="31" t="s">
        <v>16</v>
      </c>
      <c r="B144" s="77"/>
      <c r="C144" s="78"/>
      <c r="D144" s="78"/>
      <c r="E144" s="78"/>
      <c r="F144" s="78"/>
      <c r="G144" s="78"/>
    </row>
    <row r="145" spans="1:11" ht="27" customHeight="1" x14ac:dyDescent="0.2">
      <c r="A145" s="21" t="s">
        <v>3</v>
      </c>
      <c r="B145" s="101" t="s">
        <v>15</v>
      </c>
      <c r="C145" s="101"/>
      <c r="D145" s="101"/>
      <c r="E145" s="101"/>
      <c r="F145" s="101"/>
      <c r="G145" s="101"/>
    </row>
    <row r="146" spans="1:11" ht="12" customHeight="1" x14ac:dyDescent="0.2">
      <c r="A146" s="14"/>
      <c r="B146" s="95"/>
      <c r="C146" s="95"/>
      <c r="D146" s="95"/>
      <c r="E146" s="95"/>
      <c r="F146" s="95"/>
      <c r="G146" s="95"/>
    </row>
    <row r="147" spans="1:11" ht="12" customHeight="1" x14ac:dyDescent="0.25">
      <c r="A147" s="18" t="s">
        <v>2</v>
      </c>
      <c r="B147" s="65" t="s">
        <v>70</v>
      </c>
      <c r="C147" s="7"/>
      <c r="D147" s="7"/>
      <c r="E147" s="7"/>
      <c r="F147" s="30"/>
      <c r="G147" s="30"/>
    </row>
    <row r="148" spans="1:11" ht="12" customHeight="1" x14ac:dyDescent="0.2">
      <c r="A148" s="19" t="s">
        <v>10</v>
      </c>
      <c r="B148" s="32" t="s">
        <v>71</v>
      </c>
      <c r="C148" s="8"/>
      <c r="D148" s="8"/>
      <c r="E148" s="8"/>
      <c r="F148" s="8"/>
      <c r="G148" s="8"/>
    </row>
    <row r="149" spans="1:11" ht="12" customHeight="1" x14ac:dyDescent="0.2">
      <c r="A149" s="19"/>
      <c r="B149" s="32"/>
      <c r="C149" s="73" t="s">
        <v>11</v>
      </c>
      <c r="D149" s="74"/>
      <c r="E149" s="8"/>
      <c r="F149" s="73" t="s">
        <v>12</v>
      </c>
      <c r="G149" s="74"/>
    </row>
    <row r="150" spans="1:11" ht="12" customHeight="1" x14ac:dyDescent="0.2">
      <c r="A150" s="19"/>
      <c r="B150" s="32"/>
      <c r="C150" s="9" t="s">
        <v>4</v>
      </c>
      <c r="D150" s="9" t="s">
        <v>5</v>
      </c>
      <c r="E150" s="8"/>
      <c r="F150" s="9" t="s">
        <v>13</v>
      </c>
      <c r="G150" s="9" t="s">
        <v>14</v>
      </c>
      <c r="J150" s="44"/>
      <c r="K150" s="36"/>
    </row>
    <row r="151" spans="1:11" ht="12" customHeight="1" x14ac:dyDescent="0.2">
      <c r="A151" s="19"/>
      <c r="B151" s="98" t="s">
        <v>138</v>
      </c>
      <c r="C151" s="22">
        <v>958.697</v>
      </c>
      <c r="D151" s="23">
        <f>C151*C$4</f>
        <v>197491.58199999999</v>
      </c>
      <c r="E151" s="10"/>
      <c r="F151" s="24">
        <v>32.35</v>
      </c>
      <c r="G151" s="28">
        <f>F151*C$4</f>
        <v>6664.1</v>
      </c>
    </row>
    <row r="152" spans="1:11" ht="12" customHeight="1" x14ac:dyDescent="0.2">
      <c r="A152" s="19"/>
      <c r="B152" s="98" t="s">
        <v>137</v>
      </c>
      <c r="C152" s="22">
        <v>915.16200000000003</v>
      </c>
      <c r="D152" s="23">
        <f>C152*C$5</f>
        <v>6406.134</v>
      </c>
      <c r="E152" s="10"/>
      <c r="F152" s="24">
        <v>30.9</v>
      </c>
      <c r="G152" s="28">
        <f>F152*C$5</f>
        <v>216.29999999999998</v>
      </c>
    </row>
    <row r="153" spans="1:11" ht="12" customHeight="1" x14ac:dyDescent="0.2">
      <c r="A153" s="19"/>
      <c r="B153" s="98" t="s">
        <v>139</v>
      </c>
      <c r="C153" s="22">
        <v>958.697</v>
      </c>
      <c r="D153" s="23">
        <f>C153*C$6</f>
        <v>14380.455</v>
      </c>
      <c r="E153" s="10"/>
      <c r="F153" s="24">
        <v>32.35</v>
      </c>
      <c r="G153" s="28">
        <f>F153*C$6</f>
        <v>485.25</v>
      </c>
    </row>
    <row r="154" spans="1:11" ht="12" customHeight="1" x14ac:dyDescent="0.2">
      <c r="A154" s="19"/>
      <c r="B154" s="98" t="s">
        <v>140</v>
      </c>
      <c r="C154" s="22">
        <v>915.16200000000003</v>
      </c>
      <c r="D154" s="23">
        <f>C154*C$7</f>
        <v>22879.05</v>
      </c>
      <c r="E154" s="10"/>
      <c r="F154" s="24">
        <v>30.9</v>
      </c>
      <c r="G154" s="28">
        <f>F154*C$7</f>
        <v>772.5</v>
      </c>
    </row>
    <row r="155" spans="1:11" ht="12" customHeight="1" x14ac:dyDescent="0.2">
      <c r="A155" s="19"/>
      <c r="B155" s="98" t="s">
        <v>133</v>
      </c>
      <c r="C155" s="22">
        <v>639.30399999999997</v>
      </c>
      <c r="D155" s="23">
        <f>C155*C$8</f>
        <v>28129.376</v>
      </c>
      <c r="E155" s="10"/>
      <c r="F155" s="24">
        <v>21.65</v>
      </c>
      <c r="G155" s="28">
        <f>F155*C$8</f>
        <v>952.59999999999991</v>
      </c>
    </row>
    <row r="156" spans="1:11" ht="12" customHeight="1" x14ac:dyDescent="0.2">
      <c r="A156" s="19"/>
      <c r="B156" s="98" t="s">
        <v>55</v>
      </c>
      <c r="C156" s="22">
        <v>639.30399999999997</v>
      </c>
      <c r="D156" s="23">
        <f>C156*C$9</f>
        <v>5753.7359999999999</v>
      </c>
      <c r="E156" s="10"/>
      <c r="F156" s="24">
        <v>21.65</v>
      </c>
      <c r="G156" s="28">
        <f>F156*C$9</f>
        <v>194.85</v>
      </c>
    </row>
    <row r="157" spans="1:11" ht="12" customHeight="1" x14ac:dyDescent="0.2">
      <c r="A157" s="19"/>
      <c r="B157" s="98" t="s">
        <v>134</v>
      </c>
      <c r="C157" s="46"/>
      <c r="D157" s="23">
        <f>C157*C$10</f>
        <v>0</v>
      </c>
      <c r="E157" s="10"/>
      <c r="F157" s="47"/>
      <c r="G157" s="28">
        <f>F157*C$10</f>
        <v>0</v>
      </c>
    </row>
    <row r="158" spans="1:11" ht="12" customHeight="1" x14ac:dyDescent="0.2">
      <c r="A158" s="19"/>
      <c r="B158" s="98" t="s">
        <v>56</v>
      </c>
      <c r="C158" s="46"/>
      <c r="D158" s="23">
        <f>C158*C$11</f>
        <v>0</v>
      </c>
      <c r="E158" s="10"/>
      <c r="F158" s="47"/>
      <c r="G158" s="28">
        <f>F158*C$11</f>
        <v>0</v>
      </c>
    </row>
    <row r="159" spans="1:11" ht="12" customHeight="1" x14ac:dyDescent="0.2">
      <c r="A159" s="19"/>
      <c r="B159" s="66" t="s">
        <v>9</v>
      </c>
      <c r="C159" s="25"/>
      <c r="D159" s="26">
        <f>SUM(D151:D158)</f>
        <v>275040.33299999993</v>
      </c>
      <c r="E159" s="10"/>
      <c r="F159" s="27"/>
      <c r="G159" s="29">
        <f>SUM(G151:G158)</f>
        <v>9285.6</v>
      </c>
      <c r="I159" s="11"/>
    </row>
    <row r="160" spans="1:11" ht="25.5" customHeight="1" x14ac:dyDescent="0.2">
      <c r="A160" s="20" t="s">
        <v>6</v>
      </c>
      <c r="B160" s="101" t="s">
        <v>68</v>
      </c>
      <c r="C160" s="101"/>
      <c r="D160" s="101"/>
      <c r="E160" s="101"/>
      <c r="F160" s="101"/>
      <c r="G160" s="101"/>
      <c r="I160" s="2" t="s">
        <v>10</v>
      </c>
    </row>
    <row r="161" spans="1:7" ht="25.5" customHeight="1" x14ac:dyDescent="0.2">
      <c r="A161" s="20" t="s">
        <v>7</v>
      </c>
      <c r="B161" s="75"/>
      <c r="C161" s="76"/>
      <c r="D161" s="76"/>
      <c r="E161" s="76"/>
      <c r="F161" s="76"/>
      <c r="G161" s="76"/>
    </row>
    <row r="162" spans="1:7" ht="25.5" customHeight="1" x14ac:dyDescent="0.2">
      <c r="A162" s="31" t="s">
        <v>52</v>
      </c>
      <c r="B162" s="70" t="s">
        <v>124</v>
      </c>
      <c r="C162" s="70"/>
      <c r="D162" s="70"/>
      <c r="E162" s="70"/>
      <c r="F162" s="70"/>
      <c r="G162" s="70"/>
    </row>
    <row r="163" spans="1:7" ht="27" customHeight="1" x14ac:dyDescent="0.2">
      <c r="A163" s="31" t="s">
        <v>16</v>
      </c>
      <c r="B163" s="77"/>
      <c r="C163" s="78"/>
      <c r="D163" s="78"/>
      <c r="E163" s="78"/>
      <c r="F163" s="78"/>
      <c r="G163" s="78"/>
    </row>
    <row r="164" spans="1:7" ht="27" customHeight="1" x14ac:dyDescent="0.2">
      <c r="A164" s="21" t="s">
        <v>3</v>
      </c>
      <c r="B164" s="101" t="s">
        <v>15</v>
      </c>
      <c r="C164" s="101"/>
      <c r="D164" s="101"/>
      <c r="E164" s="101"/>
      <c r="F164" s="101"/>
      <c r="G164" s="101"/>
    </row>
    <row r="165" spans="1:7" ht="12" customHeight="1" x14ac:dyDescent="0.2">
      <c r="A165" s="14"/>
    </row>
    <row r="166" spans="1:7" ht="12" customHeight="1" x14ac:dyDescent="0.25">
      <c r="A166" s="18" t="s">
        <v>2</v>
      </c>
      <c r="B166" s="65">
        <v>81</v>
      </c>
      <c r="C166" s="7"/>
      <c r="D166" s="7"/>
      <c r="E166" s="7"/>
      <c r="F166" s="30"/>
      <c r="G166" s="30"/>
    </row>
    <row r="167" spans="1:7" ht="12" customHeight="1" x14ac:dyDescent="0.2">
      <c r="A167" s="19" t="s">
        <v>10</v>
      </c>
      <c r="B167" s="32" t="s">
        <v>121</v>
      </c>
      <c r="C167" s="8"/>
      <c r="D167" s="8"/>
      <c r="E167" s="8"/>
      <c r="F167" s="8"/>
      <c r="G167" s="8"/>
    </row>
    <row r="168" spans="1:7" ht="12" customHeight="1" x14ac:dyDescent="0.2">
      <c r="A168" s="19"/>
      <c r="B168" s="32"/>
      <c r="C168" s="73" t="s">
        <v>11</v>
      </c>
      <c r="D168" s="74"/>
      <c r="E168" s="8"/>
      <c r="F168" s="73" t="s">
        <v>12</v>
      </c>
      <c r="G168" s="74"/>
    </row>
    <row r="169" spans="1:7" ht="12" customHeight="1" x14ac:dyDescent="0.2">
      <c r="A169" s="19"/>
      <c r="B169" s="32"/>
      <c r="C169" s="9" t="s">
        <v>4</v>
      </c>
      <c r="D169" s="9" t="s">
        <v>5</v>
      </c>
      <c r="E169" s="8"/>
      <c r="F169" s="9" t="s">
        <v>13</v>
      </c>
      <c r="G169" s="9" t="s">
        <v>14</v>
      </c>
    </row>
    <row r="170" spans="1:7" ht="12" customHeight="1" x14ac:dyDescent="0.2">
      <c r="A170" s="19"/>
      <c r="B170" s="98" t="s">
        <v>138</v>
      </c>
      <c r="C170" s="22">
        <v>5315.81</v>
      </c>
      <c r="D170" s="23">
        <f>C170*C$4</f>
        <v>1095056.8600000001</v>
      </c>
      <c r="E170" s="10"/>
      <c r="F170" s="24">
        <v>214.02</v>
      </c>
      <c r="G170" s="28">
        <f>F170*C$4</f>
        <v>44088.12</v>
      </c>
    </row>
    <row r="171" spans="1:7" ht="12" customHeight="1" x14ac:dyDescent="0.2">
      <c r="A171" s="19"/>
      <c r="B171" s="98" t="s">
        <v>137</v>
      </c>
      <c r="C171" s="22">
        <v>4457.0159999999996</v>
      </c>
      <c r="D171" s="23">
        <f>C171*C$5</f>
        <v>31199.111999999997</v>
      </c>
      <c r="E171" s="10"/>
      <c r="F171" s="24">
        <v>175.73</v>
      </c>
      <c r="G171" s="28">
        <f>F171*C$5</f>
        <v>1230.1099999999999</v>
      </c>
    </row>
    <row r="172" spans="1:7" ht="12" customHeight="1" x14ac:dyDescent="0.2">
      <c r="A172" s="19"/>
      <c r="B172" s="98" t="s">
        <v>139</v>
      </c>
      <c r="C172" s="22">
        <v>5315.81</v>
      </c>
      <c r="D172" s="23">
        <f>C172*C$6</f>
        <v>79737.150000000009</v>
      </c>
      <c r="E172" s="10"/>
      <c r="F172" s="24">
        <v>214.02</v>
      </c>
      <c r="G172" s="28">
        <f>F172*C$6</f>
        <v>3210.3</v>
      </c>
    </row>
    <row r="173" spans="1:7" ht="12" customHeight="1" x14ac:dyDescent="0.2">
      <c r="A173" s="19"/>
      <c r="B173" s="98" t="s">
        <v>140</v>
      </c>
      <c r="C173" s="22">
        <v>4457.0159999999996</v>
      </c>
      <c r="D173" s="23">
        <f>C173*C$7</f>
        <v>111425.4</v>
      </c>
      <c r="E173" s="10"/>
      <c r="F173" s="24">
        <v>175.73</v>
      </c>
      <c r="G173" s="28">
        <f>F173*C$7</f>
        <v>4393.25</v>
      </c>
    </row>
    <row r="174" spans="1:7" ht="12" customHeight="1" x14ac:dyDescent="0.2">
      <c r="A174" s="19"/>
      <c r="B174" s="98" t="s">
        <v>133</v>
      </c>
      <c r="C174" s="22">
        <v>3160.4229999999998</v>
      </c>
      <c r="D174" s="23">
        <f>C174*C$8</f>
        <v>139058.61199999999</v>
      </c>
      <c r="E174" s="10"/>
      <c r="F174" s="24">
        <v>131.4</v>
      </c>
      <c r="G174" s="28">
        <f>F174*C$8</f>
        <v>5781.6</v>
      </c>
    </row>
    <row r="175" spans="1:7" ht="12" customHeight="1" x14ac:dyDescent="0.2">
      <c r="A175" s="19"/>
      <c r="B175" s="98" t="s">
        <v>55</v>
      </c>
      <c r="C175" s="22">
        <v>3160.4229999999998</v>
      </c>
      <c r="D175" s="23">
        <f>C175*C$9</f>
        <v>28443.806999999997</v>
      </c>
      <c r="E175" s="10"/>
      <c r="F175" s="24">
        <v>131.4</v>
      </c>
      <c r="G175" s="28">
        <f>F175*C$9</f>
        <v>1182.6000000000001</v>
      </c>
    </row>
    <row r="176" spans="1:7" ht="12" customHeight="1" x14ac:dyDescent="0.2">
      <c r="A176" s="19"/>
      <c r="B176" s="98" t="s">
        <v>134</v>
      </c>
      <c r="C176" s="22">
        <v>2387.3870000000002</v>
      </c>
      <c r="D176" s="23">
        <f>C176*C$10</f>
        <v>119369.35</v>
      </c>
      <c r="E176" s="10"/>
      <c r="F176" s="24">
        <v>99.27</v>
      </c>
      <c r="G176" s="28">
        <f>F176*C$10</f>
        <v>4963.5</v>
      </c>
    </row>
    <row r="177" spans="1:9" ht="12" customHeight="1" x14ac:dyDescent="0.2">
      <c r="A177" s="19"/>
      <c r="B177" s="98" t="s">
        <v>56</v>
      </c>
      <c r="C177" s="22">
        <v>2387.3870000000002</v>
      </c>
      <c r="D177" s="23">
        <f>C177*C$11</f>
        <v>21486.483</v>
      </c>
      <c r="E177" s="10"/>
      <c r="F177" s="24">
        <v>99.27</v>
      </c>
      <c r="G177" s="28">
        <f>F177*C$11</f>
        <v>893.43</v>
      </c>
    </row>
    <row r="178" spans="1:9" ht="12" customHeight="1" x14ac:dyDescent="0.2">
      <c r="A178" s="19"/>
      <c r="B178" s="66" t="s">
        <v>9</v>
      </c>
      <c r="C178" s="25"/>
      <c r="D178" s="26">
        <f>SUM(D170:D177)</f>
        <v>1625776.774</v>
      </c>
      <c r="E178" s="10"/>
      <c r="F178" s="27"/>
      <c r="G178" s="29">
        <f>SUM(G170:G177)</f>
        <v>65742.91</v>
      </c>
      <c r="I178" s="11"/>
    </row>
    <row r="179" spans="1:9" ht="25.5" customHeight="1" x14ac:dyDescent="0.2">
      <c r="A179" s="20" t="s">
        <v>6</v>
      </c>
      <c r="B179" s="101" t="s">
        <v>68</v>
      </c>
      <c r="C179" s="101"/>
      <c r="D179" s="101"/>
      <c r="E179" s="101"/>
      <c r="F179" s="101"/>
      <c r="G179" s="101"/>
    </row>
    <row r="180" spans="1:9" ht="25.5" customHeight="1" x14ac:dyDescent="0.2">
      <c r="A180" s="20" t="s">
        <v>7</v>
      </c>
      <c r="B180" s="101" t="s">
        <v>72</v>
      </c>
      <c r="C180" s="101"/>
      <c r="D180" s="101"/>
      <c r="E180" s="101"/>
      <c r="F180" s="101"/>
      <c r="G180" s="101"/>
    </row>
    <row r="181" spans="1:9" ht="25.5" customHeight="1" x14ac:dyDescent="0.2">
      <c r="A181" s="31" t="s">
        <v>52</v>
      </c>
      <c r="B181" s="70" t="s">
        <v>127</v>
      </c>
      <c r="C181" s="70"/>
      <c r="D181" s="70"/>
      <c r="E181" s="70"/>
      <c r="F181" s="70"/>
      <c r="G181" s="70"/>
    </row>
    <row r="182" spans="1:9" ht="27" customHeight="1" x14ac:dyDescent="0.2">
      <c r="A182" s="31" t="s">
        <v>16</v>
      </c>
      <c r="B182" s="77"/>
      <c r="C182" s="78"/>
      <c r="D182" s="78"/>
      <c r="E182" s="78"/>
      <c r="F182" s="78"/>
      <c r="G182" s="78"/>
    </row>
    <row r="183" spans="1:9" ht="27" customHeight="1" x14ac:dyDescent="0.2">
      <c r="A183" s="21" t="s">
        <v>3</v>
      </c>
      <c r="B183" s="101" t="s">
        <v>15</v>
      </c>
      <c r="C183" s="101"/>
      <c r="D183" s="101"/>
      <c r="E183" s="101"/>
      <c r="F183" s="101"/>
      <c r="G183" s="101"/>
    </row>
    <row r="184" spans="1:9" ht="12" customHeight="1" x14ac:dyDescent="0.2">
      <c r="A184" s="14"/>
    </row>
    <row r="185" spans="1:9" ht="12" customHeight="1" x14ac:dyDescent="0.25">
      <c r="A185" s="18" t="s">
        <v>2</v>
      </c>
      <c r="B185" s="65" t="s">
        <v>73</v>
      </c>
      <c r="C185" s="7"/>
      <c r="D185" s="7"/>
      <c r="E185" s="7"/>
      <c r="F185" s="30"/>
      <c r="G185" s="30"/>
    </row>
    <row r="186" spans="1:9" ht="12" customHeight="1" x14ac:dyDescent="0.2">
      <c r="A186" s="19" t="s">
        <v>10</v>
      </c>
      <c r="B186" s="32" t="s">
        <v>74</v>
      </c>
      <c r="C186" s="8"/>
      <c r="D186" s="8"/>
      <c r="E186" s="8"/>
      <c r="F186" s="8"/>
      <c r="G186" s="8"/>
    </row>
    <row r="187" spans="1:9" ht="12" customHeight="1" x14ac:dyDescent="0.2">
      <c r="A187" s="19"/>
      <c r="B187" s="32"/>
      <c r="C187" s="73" t="s">
        <v>11</v>
      </c>
      <c r="D187" s="74"/>
      <c r="E187" s="8"/>
      <c r="F187" s="73" t="s">
        <v>12</v>
      </c>
      <c r="G187" s="74"/>
    </row>
    <row r="188" spans="1:9" ht="12" customHeight="1" x14ac:dyDescent="0.2">
      <c r="A188" s="19"/>
      <c r="B188" s="32"/>
      <c r="C188" s="9" t="s">
        <v>4</v>
      </c>
      <c r="D188" s="9" t="s">
        <v>5</v>
      </c>
      <c r="E188" s="8"/>
      <c r="F188" s="9" t="s">
        <v>13</v>
      </c>
      <c r="G188" s="9" t="s">
        <v>14</v>
      </c>
    </row>
    <row r="189" spans="1:9" ht="12" customHeight="1" x14ac:dyDescent="0.2">
      <c r="A189" s="19"/>
      <c r="B189" s="98" t="s">
        <v>138</v>
      </c>
      <c r="C189" s="46"/>
      <c r="D189" s="23">
        <f>C189*C$4</f>
        <v>0</v>
      </c>
      <c r="E189" s="10"/>
      <c r="F189" s="46"/>
      <c r="G189" s="28">
        <f>F189*C$4</f>
        <v>0</v>
      </c>
    </row>
    <row r="190" spans="1:9" ht="12" customHeight="1" x14ac:dyDescent="0.2">
      <c r="A190" s="19"/>
      <c r="B190" s="98" t="s">
        <v>137</v>
      </c>
      <c r="C190" s="46"/>
      <c r="D190" s="23">
        <f>C190*C$5</f>
        <v>0</v>
      </c>
      <c r="E190" s="10"/>
      <c r="F190" s="46"/>
      <c r="G190" s="28">
        <f>F190*C$5</f>
        <v>0</v>
      </c>
    </row>
    <row r="191" spans="1:9" ht="12" customHeight="1" x14ac:dyDescent="0.2">
      <c r="A191" s="19"/>
      <c r="B191" s="98" t="s">
        <v>139</v>
      </c>
      <c r="C191" s="46"/>
      <c r="D191" s="23">
        <f>C191*C$6</f>
        <v>0</v>
      </c>
      <c r="E191" s="10"/>
      <c r="F191" s="46"/>
      <c r="G191" s="28">
        <f>F191*C$6</f>
        <v>0</v>
      </c>
    </row>
    <row r="192" spans="1:9" ht="12" customHeight="1" x14ac:dyDescent="0.2">
      <c r="A192" s="19"/>
      <c r="B192" s="98" t="s">
        <v>140</v>
      </c>
      <c r="C192" s="46"/>
      <c r="D192" s="23">
        <f>C192*C$7</f>
        <v>0</v>
      </c>
      <c r="E192" s="10"/>
      <c r="F192" s="46"/>
      <c r="G192" s="28">
        <f>F192*C$7</f>
        <v>0</v>
      </c>
    </row>
    <row r="193" spans="1:9" ht="12" customHeight="1" x14ac:dyDescent="0.2">
      <c r="A193" s="19"/>
      <c r="B193" s="98" t="s">
        <v>133</v>
      </c>
      <c r="C193" s="22">
        <v>418.48599999999999</v>
      </c>
      <c r="D193" s="23">
        <f>C193*C$8</f>
        <v>18413.383999999998</v>
      </c>
      <c r="E193" s="10"/>
      <c r="F193" s="24">
        <v>15.37</v>
      </c>
      <c r="G193" s="28">
        <f>F193*C$8</f>
        <v>676.28</v>
      </c>
    </row>
    <row r="194" spans="1:9" ht="12" customHeight="1" x14ac:dyDescent="0.2">
      <c r="A194" s="19"/>
      <c r="B194" s="98" t="s">
        <v>55</v>
      </c>
      <c r="C194" s="22">
        <v>418.48599999999999</v>
      </c>
      <c r="D194" s="23">
        <f>C194*C$9</f>
        <v>3766.3739999999998</v>
      </c>
      <c r="E194" s="10"/>
      <c r="F194" s="24">
        <v>15.37</v>
      </c>
      <c r="G194" s="28">
        <f>F194*C$9</f>
        <v>138.32999999999998</v>
      </c>
    </row>
    <row r="195" spans="1:9" ht="12" customHeight="1" x14ac:dyDescent="0.2">
      <c r="A195" s="19"/>
      <c r="B195" s="98" t="s">
        <v>134</v>
      </c>
      <c r="C195" s="22">
        <v>418.48599999999999</v>
      </c>
      <c r="D195" s="23">
        <f>C195*C$10</f>
        <v>20924.3</v>
      </c>
      <c r="E195" s="10"/>
      <c r="F195" s="24">
        <v>15.37</v>
      </c>
      <c r="G195" s="28">
        <f>F195*C$10</f>
        <v>768.5</v>
      </c>
    </row>
    <row r="196" spans="1:9" ht="12" customHeight="1" x14ac:dyDescent="0.2">
      <c r="A196" s="19"/>
      <c r="B196" s="98" t="s">
        <v>56</v>
      </c>
      <c r="C196" s="22">
        <v>418.48599999999999</v>
      </c>
      <c r="D196" s="23">
        <f>C196*C$11</f>
        <v>3766.3739999999998</v>
      </c>
      <c r="E196" s="10"/>
      <c r="F196" s="24">
        <v>15.37</v>
      </c>
      <c r="G196" s="28">
        <f>F196*C$11</f>
        <v>138.32999999999998</v>
      </c>
    </row>
    <row r="197" spans="1:9" ht="12" customHeight="1" x14ac:dyDescent="0.2">
      <c r="A197" s="19"/>
      <c r="B197" s="66" t="s">
        <v>9</v>
      </c>
      <c r="C197" s="25"/>
      <c r="D197" s="26">
        <f>SUM(D189:D196)</f>
        <v>46870.432000000001</v>
      </c>
      <c r="E197" s="10"/>
      <c r="F197" s="27"/>
      <c r="G197" s="29">
        <f>SUM(G189:G196)</f>
        <v>1721.4399999999998</v>
      </c>
      <c r="I197" s="11"/>
    </row>
    <row r="198" spans="1:9" ht="25.5" customHeight="1" x14ac:dyDescent="0.2">
      <c r="A198" s="20" t="s">
        <v>6</v>
      </c>
      <c r="B198" s="101" t="s">
        <v>68</v>
      </c>
      <c r="C198" s="101"/>
      <c r="D198" s="101"/>
      <c r="E198" s="101"/>
      <c r="F198" s="101"/>
      <c r="G198" s="101"/>
    </row>
    <row r="199" spans="1:9" ht="25.5" customHeight="1" x14ac:dyDescent="0.2">
      <c r="A199" s="20" t="s">
        <v>7</v>
      </c>
      <c r="B199" s="75"/>
      <c r="C199" s="76"/>
      <c r="D199" s="76"/>
      <c r="E199" s="76"/>
      <c r="F199" s="76"/>
      <c r="G199" s="76"/>
    </row>
    <row r="200" spans="1:9" ht="25.5" customHeight="1" x14ac:dyDescent="0.2">
      <c r="A200" s="31" t="s">
        <v>52</v>
      </c>
      <c r="B200" s="67"/>
      <c r="C200" s="12"/>
      <c r="D200" s="12"/>
      <c r="E200" s="12"/>
      <c r="F200" s="12"/>
      <c r="G200" s="12"/>
    </row>
    <row r="201" spans="1:9" ht="27" customHeight="1" x14ac:dyDescent="0.2">
      <c r="A201" s="31" t="s">
        <v>16</v>
      </c>
      <c r="B201" s="77"/>
      <c r="C201" s="78"/>
      <c r="D201" s="78"/>
      <c r="E201" s="78"/>
      <c r="F201" s="78"/>
      <c r="G201" s="78"/>
    </row>
    <row r="202" spans="1:9" ht="27" customHeight="1" x14ac:dyDescent="0.2">
      <c r="A202" s="21" t="s">
        <v>3</v>
      </c>
      <c r="B202" s="75"/>
      <c r="C202" s="76"/>
      <c r="D202" s="76"/>
      <c r="E202" s="76"/>
      <c r="F202" s="76"/>
      <c r="G202" s="76"/>
    </row>
    <row r="203" spans="1:9" ht="12" customHeight="1" x14ac:dyDescent="0.2">
      <c r="A203" s="14"/>
    </row>
    <row r="204" spans="1:9" ht="12" customHeight="1" x14ac:dyDescent="0.25">
      <c r="A204" s="18" t="s">
        <v>2</v>
      </c>
      <c r="B204" s="65" t="s">
        <v>78</v>
      </c>
      <c r="C204" s="7"/>
      <c r="D204" s="7"/>
      <c r="E204" s="7"/>
      <c r="F204" s="30"/>
      <c r="G204" s="30"/>
    </row>
    <row r="205" spans="1:9" ht="12" customHeight="1" x14ac:dyDescent="0.2">
      <c r="A205" s="19" t="s">
        <v>10</v>
      </c>
      <c r="B205" s="32" t="s">
        <v>75</v>
      </c>
      <c r="C205" s="8"/>
      <c r="D205" s="8"/>
      <c r="E205" s="8"/>
      <c r="F205" s="8"/>
      <c r="G205" s="8"/>
    </row>
    <row r="206" spans="1:9" ht="12" customHeight="1" x14ac:dyDescent="0.2">
      <c r="A206" s="19"/>
      <c r="B206" s="32"/>
      <c r="C206" s="73" t="s">
        <v>11</v>
      </c>
      <c r="D206" s="74"/>
      <c r="E206" s="8"/>
      <c r="F206" s="73" t="s">
        <v>12</v>
      </c>
      <c r="G206" s="74"/>
    </row>
    <row r="207" spans="1:9" ht="12" customHeight="1" x14ac:dyDescent="0.2">
      <c r="A207" s="19"/>
      <c r="B207" s="32"/>
      <c r="C207" s="9" t="s">
        <v>4</v>
      </c>
      <c r="D207" s="9" t="s">
        <v>5</v>
      </c>
      <c r="E207" s="8"/>
      <c r="F207" s="9" t="s">
        <v>13</v>
      </c>
      <c r="G207" s="9" t="s">
        <v>14</v>
      </c>
    </row>
    <row r="208" spans="1:9" ht="12" customHeight="1" x14ac:dyDescent="0.2">
      <c r="A208" s="19"/>
      <c r="B208" s="98" t="s">
        <v>138</v>
      </c>
      <c r="C208" s="22">
        <v>589.12699999999995</v>
      </c>
      <c r="D208" s="23">
        <f>C208*C$4</f>
        <v>121360.162</v>
      </c>
      <c r="E208" s="10"/>
      <c r="F208" s="24">
        <v>20.22</v>
      </c>
      <c r="G208" s="28">
        <f>F208*C$4</f>
        <v>4165.32</v>
      </c>
    </row>
    <row r="209" spans="1:9" ht="12" customHeight="1" x14ac:dyDescent="0.2">
      <c r="A209" s="19"/>
      <c r="B209" s="98" t="s">
        <v>137</v>
      </c>
      <c r="C209" s="46"/>
      <c r="D209" s="23">
        <f>C209*C$5</f>
        <v>0</v>
      </c>
      <c r="E209" s="10"/>
      <c r="F209" s="46"/>
      <c r="G209" s="28">
        <f>F209*C$5</f>
        <v>0</v>
      </c>
    </row>
    <row r="210" spans="1:9" ht="12" customHeight="1" x14ac:dyDescent="0.2">
      <c r="A210" s="19"/>
      <c r="B210" s="98" t="s">
        <v>139</v>
      </c>
      <c r="C210" s="22">
        <v>589.12699999999995</v>
      </c>
      <c r="D210" s="23">
        <f>C210*C$6</f>
        <v>8836.9049999999988</v>
      </c>
      <c r="E210" s="10"/>
      <c r="F210" s="24">
        <v>20.22</v>
      </c>
      <c r="G210" s="28">
        <f>F210*C$6</f>
        <v>303.29999999999995</v>
      </c>
    </row>
    <row r="211" spans="1:9" ht="12" customHeight="1" x14ac:dyDescent="0.2">
      <c r="A211" s="19"/>
      <c r="B211" s="98" t="s">
        <v>140</v>
      </c>
      <c r="C211" s="46"/>
      <c r="D211" s="23">
        <f>C211*C$7</f>
        <v>0</v>
      </c>
      <c r="E211" s="10"/>
      <c r="F211" s="46"/>
      <c r="G211" s="28">
        <f>F211*C$7</f>
        <v>0</v>
      </c>
    </row>
    <row r="212" spans="1:9" ht="12" customHeight="1" x14ac:dyDescent="0.2">
      <c r="A212" s="19"/>
      <c r="B212" s="98" t="s">
        <v>133</v>
      </c>
      <c r="C212" s="46"/>
      <c r="D212" s="23">
        <f>C212*C$8</f>
        <v>0</v>
      </c>
      <c r="E212" s="10"/>
      <c r="F212" s="47"/>
      <c r="G212" s="28">
        <f>F212*C$8</f>
        <v>0</v>
      </c>
    </row>
    <row r="213" spans="1:9" ht="12" customHeight="1" x14ac:dyDescent="0.2">
      <c r="A213" s="19"/>
      <c r="B213" s="98" t="s">
        <v>55</v>
      </c>
      <c r="C213" s="46"/>
      <c r="D213" s="23">
        <f>C213*C$9</f>
        <v>0</v>
      </c>
      <c r="E213" s="10"/>
      <c r="F213" s="47"/>
      <c r="G213" s="28">
        <f>F213*C$9</f>
        <v>0</v>
      </c>
    </row>
    <row r="214" spans="1:9" ht="12" customHeight="1" x14ac:dyDescent="0.2">
      <c r="A214" s="19"/>
      <c r="B214" s="98" t="s">
        <v>134</v>
      </c>
      <c r="C214" s="46"/>
      <c r="D214" s="23">
        <f>C214*C$10</f>
        <v>0</v>
      </c>
      <c r="E214" s="10"/>
      <c r="F214" s="47"/>
      <c r="G214" s="28">
        <f>F214*C$10</f>
        <v>0</v>
      </c>
    </row>
    <row r="215" spans="1:9" ht="12" customHeight="1" x14ac:dyDescent="0.2">
      <c r="A215" s="19"/>
      <c r="B215" s="98" t="s">
        <v>56</v>
      </c>
      <c r="C215" s="46"/>
      <c r="D215" s="23">
        <f>C215*C$11</f>
        <v>0</v>
      </c>
      <c r="E215" s="10"/>
      <c r="F215" s="47"/>
      <c r="G215" s="28">
        <f>F215*C$11</f>
        <v>0</v>
      </c>
    </row>
    <row r="216" spans="1:9" ht="12" customHeight="1" x14ac:dyDescent="0.2">
      <c r="A216" s="19"/>
      <c r="B216" s="66" t="s">
        <v>9</v>
      </c>
      <c r="C216" s="25"/>
      <c r="D216" s="26">
        <f>SUM(D208:D215)</f>
        <v>130197.067</v>
      </c>
      <c r="E216" s="10"/>
      <c r="F216" s="27"/>
      <c r="G216" s="29">
        <f>SUM(G208:G215)</f>
        <v>4468.62</v>
      </c>
      <c r="I216" s="11"/>
    </row>
    <row r="217" spans="1:9" ht="25.5" customHeight="1" x14ac:dyDescent="0.2">
      <c r="A217" s="20" t="s">
        <v>6</v>
      </c>
      <c r="B217" s="101" t="s">
        <v>68</v>
      </c>
      <c r="C217" s="101"/>
      <c r="D217" s="101"/>
      <c r="E217" s="101"/>
      <c r="F217" s="101"/>
      <c r="G217" s="101"/>
    </row>
    <row r="218" spans="1:9" ht="25.5" customHeight="1" x14ac:dyDescent="0.2">
      <c r="A218" s="20" t="s">
        <v>7</v>
      </c>
      <c r="B218" s="75"/>
      <c r="C218" s="76"/>
      <c r="D218" s="76"/>
      <c r="E218" s="76"/>
      <c r="F218" s="76"/>
      <c r="G218" s="76"/>
    </row>
    <row r="219" spans="1:9" ht="27" customHeight="1" x14ac:dyDescent="0.2">
      <c r="A219" s="31" t="s">
        <v>52</v>
      </c>
      <c r="B219" s="70" t="s">
        <v>123</v>
      </c>
      <c r="C219" s="70"/>
      <c r="D219" s="70"/>
      <c r="E219" s="70"/>
      <c r="F219" s="70"/>
      <c r="G219" s="70"/>
    </row>
    <row r="220" spans="1:9" ht="27" customHeight="1" x14ac:dyDescent="0.2">
      <c r="A220" s="31" t="s">
        <v>16</v>
      </c>
      <c r="B220" s="77"/>
      <c r="C220" s="78"/>
      <c r="D220" s="78"/>
      <c r="E220" s="78"/>
      <c r="F220" s="78"/>
      <c r="G220" s="78"/>
    </row>
    <row r="221" spans="1:9" ht="25.5" customHeight="1" x14ac:dyDescent="0.2">
      <c r="A221" s="21" t="s">
        <v>3</v>
      </c>
      <c r="B221" s="101" t="s">
        <v>15</v>
      </c>
      <c r="C221" s="101"/>
      <c r="D221" s="101"/>
      <c r="E221" s="101"/>
      <c r="F221" s="101"/>
      <c r="G221" s="101"/>
    </row>
    <row r="222" spans="1:9" ht="12" customHeight="1" x14ac:dyDescent="0.2">
      <c r="A222" s="14"/>
    </row>
    <row r="223" spans="1:9" ht="12" customHeight="1" x14ac:dyDescent="0.25">
      <c r="A223" s="18" t="s">
        <v>2</v>
      </c>
      <c r="B223" s="65">
        <v>83</v>
      </c>
      <c r="C223" s="7"/>
      <c r="D223" s="7"/>
      <c r="E223" s="7"/>
      <c r="F223" s="30"/>
      <c r="G223" s="30"/>
    </row>
    <row r="224" spans="1:9" ht="12" customHeight="1" x14ac:dyDescent="0.2">
      <c r="A224" s="19" t="s">
        <v>10</v>
      </c>
      <c r="B224" s="32" t="s">
        <v>122</v>
      </c>
      <c r="C224" s="8"/>
      <c r="D224" s="8"/>
      <c r="E224" s="8"/>
      <c r="F224" s="8"/>
      <c r="G224" s="8"/>
    </row>
    <row r="225" spans="1:7" ht="12" customHeight="1" x14ac:dyDescent="0.2">
      <c r="A225" s="19"/>
      <c r="B225" s="32"/>
      <c r="C225" s="73" t="s">
        <v>11</v>
      </c>
      <c r="D225" s="74"/>
      <c r="E225" s="8"/>
      <c r="F225" s="73" t="s">
        <v>12</v>
      </c>
      <c r="G225" s="74"/>
    </row>
    <row r="226" spans="1:7" ht="12" customHeight="1" x14ac:dyDescent="0.2">
      <c r="A226" s="19"/>
      <c r="B226" s="32"/>
      <c r="C226" s="9" t="s">
        <v>4</v>
      </c>
      <c r="D226" s="9" t="s">
        <v>5</v>
      </c>
      <c r="E226" s="8"/>
      <c r="F226" s="9" t="s">
        <v>13</v>
      </c>
      <c r="G226" s="9" t="s">
        <v>14</v>
      </c>
    </row>
    <row r="227" spans="1:7" ht="12" customHeight="1" x14ac:dyDescent="0.2">
      <c r="A227" s="19"/>
      <c r="B227" s="98" t="s">
        <v>138</v>
      </c>
      <c r="C227" s="22">
        <v>3293.0590000000002</v>
      </c>
      <c r="D227" s="23">
        <f>C227*C$4</f>
        <v>678370.1540000001</v>
      </c>
      <c r="E227" s="10"/>
      <c r="F227" s="24">
        <v>110.6</v>
      </c>
      <c r="G227" s="28">
        <f>F227*C$4</f>
        <v>22783.599999999999</v>
      </c>
    </row>
    <row r="228" spans="1:7" ht="12" customHeight="1" x14ac:dyDescent="0.2">
      <c r="A228" s="19"/>
      <c r="B228" s="98" t="s">
        <v>137</v>
      </c>
      <c r="C228" s="22">
        <v>2990.2510000000002</v>
      </c>
      <c r="D228" s="23">
        <f>C228*C$5</f>
        <v>20931.757000000001</v>
      </c>
      <c r="E228" s="10"/>
      <c r="F228" s="24">
        <v>101.45</v>
      </c>
      <c r="G228" s="28">
        <f>F228*C$5</f>
        <v>710.15</v>
      </c>
    </row>
    <row r="229" spans="1:7" ht="12" customHeight="1" x14ac:dyDescent="0.2">
      <c r="A229" s="19"/>
      <c r="B229" s="98" t="s">
        <v>139</v>
      </c>
      <c r="C229" s="22">
        <v>3293.0590000000002</v>
      </c>
      <c r="D229" s="23">
        <f>C229*C$6</f>
        <v>49395.885000000002</v>
      </c>
      <c r="E229" s="10"/>
      <c r="F229" s="24">
        <v>110.6</v>
      </c>
      <c r="G229" s="28">
        <f>F229*C$6</f>
        <v>1659</v>
      </c>
    </row>
    <row r="230" spans="1:7" ht="12" customHeight="1" x14ac:dyDescent="0.2">
      <c r="A230" s="19"/>
      <c r="B230" s="98" t="s">
        <v>140</v>
      </c>
      <c r="C230" s="22">
        <v>2990.2510000000002</v>
      </c>
      <c r="D230" s="23">
        <f>C230*C$7</f>
        <v>74756.275000000009</v>
      </c>
      <c r="E230" s="10"/>
      <c r="F230" s="24">
        <v>101.45</v>
      </c>
      <c r="G230" s="28">
        <f>F230*C$7</f>
        <v>2536.25</v>
      </c>
    </row>
    <row r="231" spans="1:7" ht="12" customHeight="1" x14ac:dyDescent="0.2">
      <c r="A231" s="19"/>
      <c r="B231" s="98" t="s">
        <v>133</v>
      </c>
      <c r="C231" s="22">
        <v>2283.7489999999998</v>
      </c>
      <c r="D231" s="23">
        <f>C231*C$8</f>
        <v>100484.95599999999</v>
      </c>
      <c r="E231" s="10"/>
      <c r="F231" s="24">
        <v>77.47</v>
      </c>
      <c r="G231" s="28">
        <f>F231*C$8</f>
        <v>3408.68</v>
      </c>
    </row>
    <row r="232" spans="1:7" ht="12" customHeight="1" x14ac:dyDescent="0.2">
      <c r="A232" s="19"/>
      <c r="B232" s="98" t="s">
        <v>55</v>
      </c>
      <c r="C232" s="22">
        <v>2283.7489999999998</v>
      </c>
      <c r="D232" s="23">
        <f>C232*C$9</f>
        <v>20553.740999999998</v>
      </c>
      <c r="E232" s="10"/>
      <c r="F232" s="24">
        <v>77.47</v>
      </c>
      <c r="G232" s="28">
        <f>F232*C$9</f>
        <v>697.23</v>
      </c>
    </row>
    <row r="233" spans="1:7" ht="12" customHeight="1" x14ac:dyDescent="0.2">
      <c r="A233" s="19"/>
      <c r="B233" s="98" t="s">
        <v>134</v>
      </c>
      <c r="C233" s="22">
        <v>1564.41</v>
      </c>
      <c r="D233" s="23">
        <f>C233*C$10</f>
        <v>78220.5</v>
      </c>
      <c r="E233" s="10"/>
      <c r="F233" s="24">
        <v>53.05</v>
      </c>
      <c r="G233" s="28">
        <f>F233*C$10</f>
        <v>2652.5</v>
      </c>
    </row>
    <row r="234" spans="1:7" ht="12" customHeight="1" x14ac:dyDescent="0.2">
      <c r="A234" s="19"/>
      <c r="B234" s="98" t="s">
        <v>56</v>
      </c>
      <c r="C234" s="22">
        <v>1564.41</v>
      </c>
      <c r="D234" s="23">
        <f>C234*C$11</f>
        <v>14079.69</v>
      </c>
      <c r="E234" s="10"/>
      <c r="F234" s="24">
        <v>53.05</v>
      </c>
      <c r="G234" s="28">
        <f>F234*C$11</f>
        <v>477.45</v>
      </c>
    </row>
    <row r="235" spans="1:7" ht="12" customHeight="1" x14ac:dyDescent="0.2">
      <c r="A235" s="19"/>
      <c r="B235" s="66" t="s">
        <v>9</v>
      </c>
      <c r="C235" s="25"/>
      <c r="D235" s="26">
        <f>SUM(D227:D234)</f>
        <v>1036792.9580000001</v>
      </c>
      <c r="E235" s="10"/>
      <c r="F235" s="27"/>
      <c r="G235" s="29">
        <f>SUM(G227:G234)</f>
        <v>34924.86</v>
      </c>
    </row>
    <row r="236" spans="1:7" ht="25.5" customHeight="1" x14ac:dyDescent="0.2">
      <c r="A236" s="20" t="s">
        <v>6</v>
      </c>
      <c r="B236" s="101" t="s">
        <v>68</v>
      </c>
      <c r="C236" s="101"/>
      <c r="D236" s="101"/>
      <c r="E236" s="101"/>
      <c r="F236" s="101"/>
      <c r="G236" s="101"/>
    </row>
    <row r="237" spans="1:7" ht="25.5" customHeight="1" x14ac:dyDescent="0.2">
      <c r="A237" s="20" t="s">
        <v>7</v>
      </c>
      <c r="B237" s="75"/>
      <c r="C237" s="76"/>
      <c r="D237" s="76"/>
      <c r="E237" s="76"/>
      <c r="F237" s="76"/>
      <c r="G237" s="76"/>
    </row>
    <row r="238" spans="1:7" ht="25.5" customHeight="1" x14ac:dyDescent="0.2">
      <c r="A238" s="31" t="s">
        <v>52</v>
      </c>
      <c r="B238" s="70" t="s">
        <v>128</v>
      </c>
      <c r="C238" s="70"/>
      <c r="D238" s="70"/>
      <c r="E238" s="70"/>
      <c r="F238" s="70"/>
      <c r="G238" s="70"/>
    </row>
    <row r="239" spans="1:7" ht="25.5" customHeight="1" x14ac:dyDescent="0.2">
      <c r="A239" s="31" t="s">
        <v>16</v>
      </c>
      <c r="B239" s="77"/>
      <c r="C239" s="78"/>
      <c r="D239" s="78"/>
      <c r="E239" s="78"/>
      <c r="F239" s="78"/>
      <c r="G239" s="78"/>
    </row>
    <row r="240" spans="1:7" ht="25.5" customHeight="1" x14ac:dyDescent="0.2">
      <c r="A240" s="21" t="s">
        <v>3</v>
      </c>
      <c r="B240" s="101" t="s">
        <v>15</v>
      </c>
      <c r="C240" s="101"/>
      <c r="D240" s="101"/>
      <c r="E240" s="101"/>
      <c r="F240" s="101"/>
      <c r="G240" s="101"/>
    </row>
    <row r="241" spans="1:9" ht="12" customHeight="1" x14ac:dyDescent="0.2">
      <c r="A241" s="14"/>
    </row>
    <row r="242" spans="1:9" ht="12" customHeight="1" x14ac:dyDescent="0.25">
      <c r="A242" s="18" t="s">
        <v>2</v>
      </c>
      <c r="B242" s="65" t="s">
        <v>76</v>
      </c>
      <c r="C242" s="7"/>
      <c r="D242" s="7"/>
      <c r="E242" s="7"/>
      <c r="F242" s="30"/>
      <c r="G242" s="30"/>
    </row>
    <row r="243" spans="1:9" ht="12" customHeight="1" x14ac:dyDescent="0.2">
      <c r="A243" s="19" t="s">
        <v>10</v>
      </c>
      <c r="B243" s="32" t="s">
        <v>77</v>
      </c>
      <c r="C243" s="8"/>
      <c r="D243" s="8"/>
      <c r="E243" s="8"/>
      <c r="F243" s="8"/>
      <c r="G243" s="8"/>
    </row>
    <row r="244" spans="1:9" ht="12" customHeight="1" x14ac:dyDescent="0.2">
      <c r="A244" s="19"/>
      <c r="B244" s="32"/>
      <c r="C244" s="73" t="s">
        <v>11</v>
      </c>
      <c r="D244" s="74"/>
      <c r="E244" s="8"/>
      <c r="F244" s="73" t="s">
        <v>12</v>
      </c>
      <c r="G244" s="74"/>
    </row>
    <row r="245" spans="1:9" ht="12" customHeight="1" x14ac:dyDescent="0.2">
      <c r="A245" s="19"/>
      <c r="B245" s="32"/>
      <c r="C245" s="9" t="s">
        <v>4</v>
      </c>
      <c r="D245" s="9" t="s">
        <v>5</v>
      </c>
      <c r="E245" s="8"/>
      <c r="F245" s="9" t="s">
        <v>13</v>
      </c>
      <c r="G245" s="9" t="s">
        <v>14</v>
      </c>
    </row>
    <row r="246" spans="1:9" ht="12" customHeight="1" x14ac:dyDescent="0.2">
      <c r="A246" s="19"/>
      <c r="B246" s="98" t="s">
        <v>138</v>
      </c>
      <c r="C246" s="46"/>
      <c r="D246" s="23">
        <f>C246*C$4</f>
        <v>0</v>
      </c>
      <c r="E246" s="10"/>
      <c r="F246" s="46"/>
      <c r="G246" s="28">
        <f>F246*C$4</f>
        <v>0</v>
      </c>
    </row>
    <row r="247" spans="1:9" ht="12" customHeight="1" x14ac:dyDescent="0.2">
      <c r="A247" s="19"/>
      <c r="B247" s="98" t="s">
        <v>137</v>
      </c>
      <c r="C247" s="46"/>
      <c r="D247" s="23">
        <f>C247*C$5</f>
        <v>0</v>
      </c>
      <c r="E247" s="10"/>
      <c r="F247" s="46"/>
      <c r="G247" s="28">
        <f>F247*C$5</f>
        <v>0</v>
      </c>
    </row>
    <row r="248" spans="1:9" ht="12" customHeight="1" x14ac:dyDescent="0.2">
      <c r="A248" s="19"/>
      <c r="B248" s="98" t="s">
        <v>139</v>
      </c>
      <c r="C248" s="46"/>
      <c r="D248" s="23">
        <f>C248*C$6</f>
        <v>0</v>
      </c>
      <c r="E248" s="10"/>
      <c r="F248" s="46"/>
      <c r="G248" s="28">
        <f>F248*C$6</f>
        <v>0</v>
      </c>
    </row>
    <row r="249" spans="1:9" ht="12" customHeight="1" x14ac:dyDescent="0.2">
      <c r="A249" s="19"/>
      <c r="B249" s="98" t="s">
        <v>140</v>
      </c>
      <c r="C249" s="46"/>
      <c r="D249" s="23">
        <f>C249*C$7</f>
        <v>0</v>
      </c>
      <c r="E249" s="10"/>
      <c r="F249" s="46"/>
      <c r="G249" s="28">
        <f>F249*C$7</f>
        <v>0</v>
      </c>
    </row>
    <row r="250" spans="1:9" ht="12" customHeight="1" x14ac:dyDescent="0.2">
      <c r="A250" s="19"/>
      <c r="B250" s="98" t="s">
        <v>133</v>
      </c>
      <c r="C250" s="22">
        <v>301.14999999999998</v>
      </c>
      <c r="D250" s="23">
        <f>C250*C$8</f>
        <v>13250.599999999999</v>
      </c>
      <c r="E250" s="10"/>
      <c r="F250" s="24">
        <v>10.92</v>
      </c>
      <c r="G250" s="28">
        <f>F250*C$8</f>
        <v>480.48</v>
      </c>
    </row>
    <row r="251" spans="1:9" ht="12" customHeight="1" x14ac:dyDescent="0.2">
      <c r="A251" s="19"/>
      <c r="B251" s="98" t="s">
        <v>55</v>
      </c>
      <c r="C251" s="22">
        <v>301.14999999999998</v>
      </c>
      <c r="D251" s="23">
        <f>C251*C$9</f>
        <v>2710.35</v>
      </c>
      <c r="E251" s="10"/>
      <c r="F251" s="24">
        <v>10.92</v>
      </c>
      <c r="G251" s="28">
        <f>F251*C$9</f>
        <v>98.28</v>
      </c>
    </row>
    <row r="252" spans="1:9" ht="12" customHeight="1" x14ac:dyDescent="0.2">
      <c r="A252" s="19"/>
      <c r="B252" s="98" t="s">
        <v>134</v>
      </c>
      <c r="C252" s="22">
        <v>301.14999999999998</v>
      </c>
      <c r="D252" s="23">
        <f>C252*C$10</f>
        <v>15057.499999999998</v>
      </c>
      <c r="E252" s="10"/>
      <c r="F252" s="24">
        <v>10.92</v>
      </c>
      <c r="G252" s="28">
        <f>F252*C$10</f>
        <v>546</v>
      </c>
    </row>
    <row r="253" spans="1:9" ht="12" customHeight="1" x14ac:dyDescent="0.2">
      <c r="A253" s="19"/>
      <c r="B253" s="98" t="s">
        <v>56</v>
      </c>
      <c r="C253" s="22">
        <v>301.14999999999998</v>
      </c>
      <c r="D253" s="23">
        <f>C253*C$11</f>
        <v>2710.35</v>
      </c>
      <c r="E253" s="10"/>
      <c r="F253" s="24">
        <v>10.92</v>
      </c>
      <c r="G253" s="28">
        <f>F253*C$11</f>
        <v>98.28</v>
      </c>
    </row>
    <row r="254" spans="1:9" ht="12" customHeight="1" x14ac:dyDescent="0.2">
      <c r="A254" s="19"/>
      <c r="B254" s="66" t="s">
        <v>9</v>
      </c>
      <c r="C254" s="25"/>
      <c r="D254" s="26">
        <f>SUM(D246:D253)</f>
        <v>33728.799999999996</v>
      </c>
      <c r="E254" s="10"/>
      <c r="F254" s="27"/>
      <c r="G254" s="29">
        <f>SUM(G246:G253)</f>
        <v>1223.04</v>
      </c>
      <c r="I254" s="11"/>
    </row>
    <row r="255" spans="1:9" ht="25.5" customHeight="1" x14ac:dyDescent="0.2">
      <c r="A255" s="20" t="s">
        <v>6</v>
      </c>
      <c r="B255" s="101" t="s">
        <v>68</v>
      </c>
      <c r="C255" s="101"/>
      <c r="D255" s="101"/>
      <c r="E255" s="101"/>
      <c r="F255" s="101"/>
      <c r="G255" s="101"/>
    </row>
    <row r="256" spans="1:9" ht="25.5" customHeight="1" x14ac:dyDescent="0.2">
      <c r="A256" s="20" t="s">
        <v>7</v>
      </c>
      <c r="B256" s="75"/>
      <c r="C256" s="76"/>
      <c r="D256" s="76"/>
      <c r="E256" s="76"/>
      <c r="F256" s="76"/>
      <c r="G256" s="76"/>
    </row>
    <row r="257" spans="1:11" ht="25.5" customHeight="1" x14ac:dyDescent="0.2">
      <c r="A257" s="31" t="s">
        <v>52</v>
      </c>
      <c r="B257" s="70" t="s">
        <v>129</v>
      </c>
      <c r="C257" s="70"/>
      <c r="D257" s="70"/>
      <c r="E257" s="70"/>
      <c r="F257" s="70"/>
      <c r="G257" s="70"/>
    </row>
    <row r="258" spans="1:11" ht="27" customHeight="1" x14ac:dyDescent="0.2">
      <c r="A258" s="31" t="s">
        <v>16</v>
      </c>
      <c r="B258" s="77"/>
      <c r="C258" s="78"/>
      <c r="D258" s="78"/>
      <c r="E258" s="78"/>
      <c r="F258" s="78"/>
      <c r="G258" s="78"/>
    </row>
    <row r="259" spans="1:11" ht="27" customHeight="1" x14ac:dyDescent="0.2">
      <c r="A259" s="21" t="s">
        <v>3</v>
      </c>
      <c r="B259" s="75"/>
      <c r="C259" s="76"/>
      <c r="D259" s="76"/>
      <c r="E259" s="76"/>
      <c r="F259" s="76"/>
      <c r="G259" s="76"/>
    </row>
    <row r="260" spans="1:11" ht="12" customHeight="1" x14ac:dyDescent="0.2">
      <c r="A260" s="14"/>
    </row>
    <row r="261" spans="1:11" ht="12" customHeight="1" x14ac:dyDescent="0.25">
      <c r="A261" s="18" t="s">
        <v>2</v>
      </c>
      <c r="B261" s="65">
        <v>85</v>
      </c>
      <c r="C261" s="7"/>
      <c r="D261" s="7"/>
      <c r="E261" s="7"/>
      <c r="F261" s="30"/>
      <c r="G261" s="30"/>
    </row>
    <row r="262" spans="1:11" ht="12" customHeight="1" x14ac:dyDescent="0.2">
      <c r="A262" s="19" t="s">
        <v>10</v>
      </c>
      <c r="B262" s="32" t="s">
        <v>79</v>
      </c>
      <c r="C262" s="8"/>
      <c r="D262" s="8"/>
      <c r="E262" s="8"/>
      <c r="F262" s="8"/>
      <c r="G262" s="8"/>
    </row>
    <row r="263" spans="1:11" ht="12" customHeight="1" x14ac:dyDescent="0.2">
      <c r="A263" s="19"/>
      <c r="B263" s="32"/>
      <c r="C263" s="73" t="s">
        <v>11</v>
      </c>
      <c r="D263" s="74"/>
      <c r="E263" s="8"/>
      <c r="F263" s="73" t="s">
        <v>12</v>
      </c>
      <c r="G263" s="74"/>
    </row>
    <row r="264" spans="1:11" ht="12" customHeight="1" x14ac:dyDescent="0.2">
      <c r="A264" s="19"/>
      <c r="B264" s="32"/>
      <c r="C264" s="9" t="s">
        <v>4</v>
      </c>
      <c r="D264" s="9" t="s">
        <v>5</v>
      </c>
      <c r="E264" s="8"/>
      <c r="F264" s="9" t="s">
        <v>13</v>
      </c>
      <c r="G264" s="9" t="s">
        <v>14</v>
      </c>
    </row>
    <row r="265" spans="1:11" ht="12" customHeight="1" x14ac:dyDescent="0.2">
      <c r="A265" s="19"/>
      <c r="B265" s="98" t="s">
        <v>138</v>
      </c>
      <c r="C265" s="22">
        <v>793.71799999999996</v>
      </c>
      <c r="D265" s="23">
        <f>C265*C$4</f>
        <v>163505.908</v>
      </c>
      <c r="E265" s="10"/>
      <c r="F265" s="24">
        <v>35.229999999999997</v>
      </c>
      <c r="G265" s="28">
        <f>F265*C$4</f>
        <v>7257.3799999999992</v>
      </c>
      <c r="J265" s="44"/>
      <c r="K265" s="36"/>
    </row>
    <row r="266" spans="1:11" ht="12" customHeight="1" x14ac:dyDescent="0.2">
      <c r="A266" s="19"/>
      <c r="B266" s="98" t="s">
        <v>137</v>
      </c>
      <c r="C266" s="22">
        <v>685.31899999999996</v>
      </c>
      <c r="D266" s="23">
        <f>C266*C$5</f>
        <v>4797.2330000000002</v>
      </c>
      <c r="E266" s="10"/>
      <c r="F266" s="24">
        <v>30.4</v>
      </c>
      <c r="G266" s="28">
        <f>F266*C$5</f>
        <v>212.79999999999998</v>
      </c>
    </row>
    <row r="267" spans="1:11" ht="12" customHeight="1" x14ac:dyDescent="0.2">
      <c r="A267" s="19"/>
      <c r="B267" s="98" t="s">
        <v>139</v>
      </c>
      <c r="C267" s="22">
        <v>793.71799999999996</v>
      </c>
      <c r="D267" s="23">
        <f>C267*C$6</f>
        <v>11905.769999999999</v>
      </c>
      <c r="E267" s="10"/>
      <c r="F267" s="24">
        <v>35.229999999999997</v>
      </c>
      <c r="G267" s="28">
        <f>F267*C$6</f>
        <v>528.44999999999993</v>
      </c>
    </row>
    <row r="268" spans="1:11" ht="12" customHeight="1" x14ac:dyDescent="0.2">
      <c r="A268" s="19"/>
      <c r="B268" s="98" t="s">
        <v>140</v>
      </c>
      <c r="C268" s="22">
        <v>685.31899999999996</v>
      </c>
      <c r="D268" s="23">
        <f>C268*C$7</f>
        <v>17132.974999999999</v>
      </c>
      <c r="E268" s="10"/>
      <c r="F268" s="24">
        <v>30.4</v>
      </c>
      <c r="G268" s="28">
        <f>F268*C$7</f>
        <v>760</v>
      </c>
    </row>
    <row r="269" spans="1:11" ht="12" customHeight="1" x14ac:dyDescent="0.2">
      <c r="A269" s="19"/>
      <c r="B269" s="98" t="s">
        <v>133</v>
      </c>
      <c r="C269" s="22">
        <v>649.24900000000002</v>
      </c>
      <c r="D269" s="23">
        <f>C269*C$8</f>
        <v>28566.956000000002</v>
      </c>
      <c r="E269" s="10"/>
      <c r="F269" s="24">
        <v>28.8</v>
      </c>
      <c r="G269" s="28">
        <f>F269*C$8</f>
        <v>1267.2</v>
      </c>
    </row>
    <row r="270" spans="1:11" ht="12" customHeight="1" x14ac:dyDescent="0.2">
      <c r="A270" s="19"/>
      <c r="B270" s="98" t="s">
        <v>55</v>
      </c>
      <c r="C270" s="22">
        <v>649.24900000000002</v>
      </c>
      <c r="D270" s="23">
        <f>C270*C$9</f>
        <v>5843.241</v>
      </c>
      <c r="E270" s="10"/>
      <c r="F270" s="24">
        <v>28.8</v>
      </c>
      <c r="G270" s="28">
        <f>F270*C$9</f>
        <v>259.2</v>
      </c>
    </row>
    <row r="271" spans="1:11" ht="12" customHeight="1" x14ac:dyDescent="0.2">
      <c r="A271" s="19"/>
      <c r="B271" s="98" t="s">
        <v>134</v>
      </c>
      <c r="C271" s="22">
        <v>649.24900000000002</v>
      </c>
      <c r="D271" s="23">
        <f>C271*C$10</f>
        <v>32462.45</v>
      </c>
      <c r="E271" s="10"/>
      <c r="F271" s="24">
        <v>28.8</v>
      </c>
      <c r="G271" s="28">
        <f>F271*C$10</f>
        <v>1440</v>
      </c>
    </row>
    <row r="272" spans="1:11" ht="12" customHeight="1" x14ac:dyDescent="0.2">
      <c r="A272" s="19"/>
      <c r="B272" s="98" t="s">
        <v>56</v>
      </c>
      <c r="C272" s="22">
        <v>649.24900000000002</v>
      </c>
      <c r="D272" s="23">
        <f>C272*C$11</f>
        <v>5843.241</v>
      </c>
      <c r="E272" s="10"/>
      <c r="F272" s="24">
        <v>28.8</v>
      </c>
      <c r="G272" s="28">
        <f>F272*C$11</f>
        <v>259.2</v>
      </c>
    </row>
    <row r="273" spans="1:9" ht="12" customHeight="1" x14ac:dyDescent="0.2">
      <c r="A273" s="19"/>
      <c r="B273" s="66" t="s">
        <v>9</v>
      </c>
      <c r="C273" s="25"/>
      <c r="D273" s="26">
        <f>SUM(D265:D272)</f>
        <v>270057.77399999998</v>
      </c>
      <c r="E273" s="10"/>
      <c r="F273" s="27"/>
      <c r="G273" s="29">
        <f>SUM(G265:G272)</f>
        <v>11984.230000000001</v>
      </c>
      <c r="I273" s="11"/>
    </row>
    <row r="274" spans="1:9" ht="39.75" customHeight="1" x14ac:dyDescent="0.2">
      <c r="A274" s="20" t="s">
        <v>6</v>
      </c>
      <c r="B274" s="107" t="s">
        <v>142</v>
      </c>
      <c r="C274" s="107"/>
      <c r="D274" s="107"/>
      <c r="E274" s="107"/>
      <c r="F274" s="107"/>
      <c r="G274" s="107"/>
    </row>
    <row r="275" spans="1:9" ht="25.5" customHeight="1" x14ac:dyDescent="0.2">
      <c r="A275" s="20" t="s">
        <v>7</v>
      </c>
      <c r="B275" s="70"/>
      <c r="C275" s="70"/>
      <c r="D275" s="70"/>
      <c r="E275" s="70"/>
      <c r="F275" s="70"/>
      <c r="G275" s="70"/>
    </row>
    <row r="276" spans="1:9" ht="25.5" customHeight="1" x14ac:dyDescent="0.2">
      <c r="A276" s="31" t="s">
        <v>52</v>
      </c>
      <c r="B276" s="70" t="s">
        <v>120</v>
      </c>
      <c r="C276" s="70"/>
      <c r="D276" s="70"/>
      <c r="E276" s="70"/>
      <c r="F276" s="70"/>
      <c r="G276" s="70"/>
    </row>
    <row r="277" spans="1:9" ht="27" customHeight="1" x14ac:dyDescent="0.2">
      <c r="A277" s="31" t="s">
        <v>16</v>
      </c>
      <c r="B277" s="72"/>
      <c r="C277" s="72"/>
      <c r="D277" s="72"/>
      <c r="E277" s="72"/>
      <c r="F277" s="72"/>
      <c r="G277" s="72"/>
    </row>
    <row r="278" spans="1:9" ht="27" customHeight="1" x14ac:dyDescent="0.2">
      <c r="A278" s="21" t="s">
        <v>3</v>
      </c>
      <c r="B278" s="101" t="s">
        <v>15</v>
      </c>
      <c r="C278" s="101"/>
      <c r="D278" s="101"/>
      <c r="E278" s="101"/>
      <c r="F278" s="101"/>
      <c r="G278" s="101"/>
    </row>
    <row r="279" spans="1:9" ht="12" customHeight="1" x14ac:dyDescent="0.2">
      <c r="A279" s="14"/>
    </row>
    <row r="280" spans="1:9" ht="12" customHeight="1" x14ac:dyDescent="0.25">
      <c r="A280" s="18" t="s">
        <v>2</v>
      </c>
      <c r="B280" s="65">
        <v>87</v>
      </c>
      <c r="C280" s="7"/>
      <c r="D280" s="7"/>
      <c r="E280" s="7"/>
      <c r="F280" s="30"/>
      <c r="G280" s="30"/>
    </row>
    <row r="281" spans="1:9" ht="12" customHeight="1" x14ac:dyDescent="0.2">
      <c r="A281" s="19" t="s">
        <v>10</v>
      </c>
      <c r="B281" s="32" t="s">
        <v>80</v>
      </c>
      <c r="C281" s="8"/>
      <c r="D281" s="8"/>
      <c r="E281" s="8"/>
      <c r="F281" s="8"/>
      <c r="G281" s="8"/>
    </row>
    <row r="282" spans="1:9" ht="12" customHeight="1" x14ac:dyDescent="0.2">
      <c r="A282" s="19"/>
      <c r="B282" s="32"/>
      <c r="C282" s="73" t="s">
        <v>11</v>
      </c>
      <c r="D282" s="74"/>
      <c r="E282" s="8"/>
      <c r="F282" s="73" t="s">
        <v>12</v>
      </c>
      <c r="G282" s="74"/>
    </row>
    <row r="283" spans="1:9" ht="12" customHeight="1" x14ac:dyDescent="0.2">
      <c r="A283" s="19"/>
      <c r="B283" s="32"/>
      <c r="C283" s="9" t="s">
        <v>4</v>
      </c>
      <c r="D283" s="9" t="s">
        <v>5</v>
      </c>
      <c r="E283" s="8"/>
      <c r="F283" s="9" t="s">
        <v>13</v>
      </c>
      <c r="G283" s="9" t="s">
        <v>14</v>
      </c>
    </row>
    <row r="284" spans="1:9" ht="12" customHeight="1" x14ac:dyDescent="0.2">
      <c r="A284" s="19"/>
      <c r="B284" s="98" t="s">
        <v>138</v>
      </c>
      <c r="C284" s="22">
        <v>463.51900000000001</v>
      </c>
      <c r="D284" s="23">
        <f>C284*C$4</f>
        <v>95484.914000000004</v>
      </c>
      <c r="E284" s="10"/>
      <c r="F284" s="24">
        <v>23.42</v>
      </c>
      <c r="G284" s="28">
        <f>F284*C$4</f>
        <v>4824.5200000000004</v>
      </c>
    </row>
    <row r="285" spans="1:9" ht="12" customHeight="1" x14ac:dyDescent="0.2">
      <c r="A285" s="19"/>
      <c r="B285" s="98" t="s">
        <v>137</v>
      </c>
      <c r="C285" s="22">
        <v>408.99599999999998</v>
      </c>
      <c r="D285" s="23">
        <f>C285*C$5</f>
        <v>2862.9719999999998</v>
      </c>
      <c r="E285" s="10"/>
      <c r="F285" s="24">
        <v>20.67</v>
      </c>
      <c r="G285" s="28">
        <f>F285*C$5</f>
        <v>144.69</v>
      </c>
    </row>
    <row r="286" spans="1:9" ht="12" customHeight="1" x14ac:dyDescent="0.2">
      <c r="A286" s="19"/>
      <c r="B286" s="98" t="s">
        <v>139</v>
      </c>
      <c r="C286" s="22">
        <v>463.51900000000001</v>
      </c>
      <c r="D286" s="23">
        <f>C286*C$6</f>
        <v>6952.7849999999999</v>
      </c>
      <c r="E286" s="10"/>
      <c r="F286" s="24">
        <v>23.42</v>
      </c>
      <c r="G286" s="28">
        <f>F286*C$6</f>
        <v>351.3</v>
      </c>
    </row>
    <row r="287" spans="1:9" ht="12" customHeight="1" x14ac:dyDescent="0.2">
      <c r="A287" s="19"/>
      <c r="B287" s="98" t="s">
        <v>140</v>
      </c>
      <c r="C287" s="22">
        <v>408.99599999999998</v>
      </c>
      <c r="D287" s="23">
        <f>C287*C$7</f>
        <v>10224.9</v>
      </c>
      <c r="E287" s="10"/>
      <c r="F287" s="24">
        <v>20.67</v>
      </c>
      <c r="G287" s="28">
        <f>F287*C$7</f>
        <v>516.75</v>
      </c>
    </row>
    <row r="288" spans="1:9" ht="12" customHeight="1" x14ac:dyDescent="0.2">
      <c r="A288" s="19"/>
      <c r="B288" s="98" t="s">
        <v>133</v>
      </c>
      <c r="C288" s="22">
        <v>365.37700000000001</v>
      </c>
      <c r="D288" s="23">
        <f>C288*C$8</f>
        <v>16076.588</v>
      </c>
      <c r="E288" s="10"/>
      <c r="F288" s="24">
        <v>18.47</v>
      </c>
      <c r="G288" s="28">
        <f>F288*C$8</f>
        <v>812.68</v>
      </c>
    </row>
    <row r="289" spans="1:9" ht="12" customHeight="1" x14ac:dyDescent="0.2">
      <c r="A289" s="19"/>
      <c r="B289" s="98" t="s">
        <v>55</v>
      </c>
      <c r="C289" s="22">
        <v>365.37700000000001</v>
      </c>
      <c r="D289" s="23">
        <f>C289*C$9</f>
        <v>3288.393</v>
      </c>
      <c r="E289" s="10"/>
      <c r="F289" s="24">
        <v>18.47</v>
      </c>
      <c r="G289" s="28">
        <f>F289*C$9</f>
        <v>166.23</v>
      </c>
    </row>
    <row r="290" spans="1:9" ht="12" customHeight="1" x14ac:dyDescent="0.2">
      <c r="A290" s="19"/>
      <c r="B290" s="98" t="s">
        <v>134</v>
      </c>
      <c r="C290" s="22">
        <v>354.47199999999998</v>
      </c>
      <c r="D290" s="23">
        <f>C290*C$10</f>
        <v>17723.599999999999</v>
      </c>
      <c r="E290" s="10"/>
      <c r="F290" s="24">
        <v>17.920000000000002</v>
      </c>
      <c r="G290" s="28">
        <f>F290*C$10</f>
        <v>896.00000000000011</v>
      </c>
    </row>
    <row r="291" spans="1:9" ht="12" customHeight="1" x14ac:dyDescent="0.2">
      <c r="A291" s="19"/>
      <c r="B291" s="98" t="s">
        <v>56</v>
      </c>
      <c r="C291" s="22">
        <v>354.47199999999998</v>
      </c>
      <c r="D291" s="23">
        <f>C291*C$11</f>
        <v>3190.2479999999996</v>
      </c>
      <c r="E291" s="10"/>
      <c r="F291" s="24">
        <v>17.920000000000002</v>
      </c>
      <c r="G291" s="28">
        <f>F291*C$11</f>
        <v>161.28000000000003</v>
      </c>
    </row>
    <row r="292" spans="1:9" ht="12" customHeight="1" x14ac:dyDescent="0.2">
      <c r="A292" s="19"/>
      <c r="B292" s="66" t="s">
        <v>9</v>
      </c>
      <c r="C292" s="25"/>
      <c r="D292" s="26">
        <f>SUM(D284:D291)</f>
        <v>155804.4</v>
      </c>
      <c r="E292" s="10"/>
      <c r="F292" s="27"/>
      <c r="G292" s="29">
        <f>SUM(G284:G291)</f>
        <v>7873.45</v>
      </c>
      <c r="I292" s="11"/>
    </row>
    <row r="293" spans="1:9" ht="25.5" customHeight="1" x14ac:dyDescent="0.2">
      <c r="A293" s="20" t="s">
        <v>6</v>
      </c>
      <c r="B293" s="101" t="s">
        <v>81</v>
      </c>
      <c r="C293" s="101"/>
      <c r="D293" s="101"/>
      <c r="E293" s="101"/>
      <c r="F293" s="101"/>
      <c r="G293" s="101"/>
    </row>
    <row r="294" spans="1:9" ht="25.5" customHeight="1" x14ac:dyDescent="0.2">
      <c r="A294" s="20" t="s">
        <v>7</v>
      </c>
      <c r="B294" s="101" t="s">
        <v>82</v>
      </c>
      <c r="C294" s="101"/>
      <c r="D294" s="101"/>
      <c r="E294" s="101"/>
      <c r="F294" s="101"/>
      <c r="G294" s="101"/>
    </row>
    <row r="295" spans="1:9" ht="25.5" customHeight="1" x14ac:dyDescent="0.2">
      <c r="A295" s="31" t="s">
        <v>52</v>
      </c>
      <c r="B295" s="70" t="s">
        <v>126</v>
      </c>
      <c r="C295" s="70"/>
      <c r="D295" s="70"/>
      <c r="E295" s="70"/>
      <c r="F295" s="70"/>
      <c r="G295" s="70"/>
    </row>
    <row r="296" spans="1:9" ht="27" customHeight="1" x14ac:dyDescent="0.2">
      <c r="A296" s="31" t="s">
        <v>16</v>
      </c>
      <c r="B296" s="102" t="s">
        <v>117</v>
      </c>
      <c r="C296" s="102"/>
      <c r="D296" s="102"/>
      <c r="E296" s="102"/>
      <c r="F296" s="102"/>
      <c r="G296" s="102"/>
    </row>
    <row r="297" spans="1:9" ht="27" customHeight="1" x14ac:dyDescent="0.2">
      <c r="A297" s="21" t="s">
        <v>3</v>
      </c>
      <c r="B297" s="75"/>
      <c r="C297" s="76"/>
      <c r="D297" s="76"/>
      <c r="E297" s="76"/>
      <c r="F297" s="76"/>
      <c r="G297" s="76"/>
    </row>
    <row r="298" spans="1:9" ht="12" customHeight="1" x14ac:dyDescent="0.2">
      <c r="A298" s="14"/>
    </row>
    <row r="299" spans="1:9" ht="12" customHeight="1" x14ac:dyDescent="0.25">
      <c r="A299" s="18" t="s">
        <v>2</v>
      </c>
      <c r="B299" s="65">
        <v>88</v>
      </c>
      <c r="C299" s="7"/>
      <c r="D299" s="7"/>
      <c r="E299" s="7"/>
      <c r="F299" s="30"/>
      <c r="G299" s="30"/>
    </row>
    <row r="300" spans="1:9" ht="12" customHeight="1" x14ac:dyDescent="0.2">
      <c r="A300" s="19" t="s">
        <v>10</v>
      </c>
      <c r="B300" s="32" t="s">
        <v>89</v>
      </c>
      <c r="C300" s="8"/>
      <c r="D300" s="8"/>
      <c r="E300" s="8"/>
      <c r="F300" s="8"/>
      <c r="G300" s="8"/>
    </row>
    <row r="301" spans="1:9" ht="12" customHeight="1" x14ac:dyDescent="0.2">
      <c r="A301" s="19"/>
      <c r="B301" s="32"/>
      <c r="C301" s="73" t="s">
        <v>11</v>
      </c>
      <c r="D301" s="74"/>
      <c r="E301" s="8"/>
      <c r="F301" s="73" t="s">
        <v>12</v>
      </c>
      <c r="G301" s="74"/>
    </row>
    <row r="302" spans="1:9" ht="12" customHeight="1" x14ac:dyDescent="0.2">
      <c r="A302" s="19"/>
      <c r="B302" s="32"/>
      <c r="C302" s="9" t="s">
        <v>4</v>
      </c>
      <c r="D302" s="9" t="s">
        <v>5</v>
      </c>
      <c r="E302" s="8"/>
      <c r="F302" s="9" t="s">
        <v>13</v>
      </c>
      <c r="G302" s="9" t="s">
        <v>14</v>
      </c>
    </row>
    <row r="303" spans="1:9" ht="12" customHeight="1" x14ac:dyDescent="0.2">
      <c r="A303" s="19"/>
      <c r="B303" s="98" t="s">
        <v>138</v>
      </c>
      <c r="C303" s="46"/>
      <c r="D303" s="23">
        <f>C303*C$4</f>
        <v>0</v>
      </c>
      <c r="E303" s="10"/>
      <c r="F303" s="47"/>
      <c r="G303" s="28">
        <f>F303*C$4</f>
        <v>0</v>
      </c>
    </row>
    <row r="304" spans="1:9" ht="12" customHeight="1" x14ac:dyDescent="0.2">
      <c r="A304" s="19"/>
      <c r="B304" s="98" t="s">
        <v>137</v>
      </c>
      <c r="C304" s="46"/>
      <c r="D304" s="23">
        <f>C304*C$5</f>
        <v>0</v>
      </c>
      <c r="E304" s="10"/>
      <c r="F304" s="47"/>
      <c r="G304" s="28">
        <f>F304*C$5</f>
        <v>0</v>
      </c>
    </row>
    <row r="305" spans="1:9" ht="12" customHeight="1" x14ac:dyDescent="0.2">
      <c r="A305" s="19"/>
      <c r="B305" s="98" t="s">
        <v>139</v>
      </c>
      <c r="C305" s="22">
        <v>92.022000000000006</v>
      </c>
      <c r="D305" s="23">
        <f>C305*C$6</f>
        <v>1380.3300000000002</v>
      </c>
      <c r="E305" s="10"/>
      <c r="F305" s="24">
        <v>3.33</v>
      </c>
      <c r="G305" s="28">
        <f>F305*C$6</f>
        <v>49.95</v>
      </c>
    </row>
    <row r="306" spans="1:9" ht="12" customHeight="1" x14ac:dyDescent="0.2">
      <c r="A306" s="19"/>
      <c r="B306" s="98" t="s">
        <v>140</v>
      </c>
      <c r="C306" s="22">
        <v>92.022000000000006</v>
      </c>
      <c r="D306" s="23">
        <f>C306*C$7</f>
        <v>2300.5500000000002</v>
      </c>
      <c r="E306" s="10"/>
      <c r="F306" s="24">
        <v>3.33</v>
      </c>
      <c r="G306" s="28">
        <f>F306*C$7</f>
        <v>83.25</v>
      </c>
    </row>
    <row r="307" spans="1:9" ht="12" customHeight="1" x14ac:dyDescent="0.2">
      <c r="A307" s="19"/>
      <c r="B307" s="98" t="s">
        <v>133</v>
      </c>
      <c r="C307" s="46"/>
      <c r="D307" s="23">
        <f>C307*C$8</f>
        <v>0</v>
      </c>
      <c r="E307" s="10"/>
      <c r="F307" s="47"/>
      <c r="G307" s="28">
        <f>F307*C$8</f>
        <v>0</v>
      </c>
    </row>
    <row r="308" spans="1:9" ht="12" customHeight="1" x14ac:dyDescent="0.2">
      <c r="A308" s="19"/>
      <c r="B308" s="98" t="s">
        <v>55</v>
      </c>
      <c r="C308" s="22">
        <v>92.022000000000006</v>
      </c>
      <c r="D308" s="23">
        <f>C308*C$9</f>
        <v>828.19800000000009</v>
      </c>
      <c r="E308" s="10"/>
      <c r="F308" s="24">
        <v>3.33</v>
      </c>
      <c r="G308" s="28">
        <f>F308*C$9</f>
        <v>29.97</v>
      </c>
    </row>
    <row r="309" spans="1:9" ht="12" customHeight="1" x14ac:dyDescent="0.2">
      <c r="A309" s="19"/>
      <c r="B309" s="98" t="s">
        <v>134</v>
      </c>
      <c r="C309" s="46"/>
      <c r="D309" s="23">
        <f>C309*C$10</f>
        <v>0</v>
      </c>
      <c r="E309" s="10"/>
      <c r="F309" s="47"/>
      <c r="G309" s="28">
        <f>F309*C$10</f>
        <v>0</v>
      </c>
    </row>
    <row r="310" spans="1:9" ht="12" customHeight="1" x14ac:dyDescent="0.2">
      <c r="A310" s="19"/>
      <c r="B310" s="98" t="s">
        <v>56</v>
      </c>
      <c r="C310" s="22">
        <v>92.022000000000006</v>
      </c>
      <c r="D310" s="23">
        <f>C310*C$11</f>
        <v>828.19800000000009</v>
      </c>
      <c r="E310" s="10"/>
      <c r="F310" s="24">
        <v>3.33</v>
      </c>
      <c r="G310" s="28">
        <f>F310*C$11</f>
        <v>29.97</v>
      </c>
    </row>
    <row r="311" spans="1:9" ht="12" customHeight="1" x14ac:dyDescent="0.2">
      <c r="A311" s="19"/>
      <c r="B311" s="66" t="s">
        <v>9</v>
      </c>
      <c r="C311" s="25"/>
      <c r="D311" s="26">
        <f>SUM(D303:D310)</f>
        <v>5337.2760000000007</v>
      </c>
      <c r="E311" s="10"/>
      <c r="F311" s="27"/>
      <c r="G311" s="29">
        <f>SUM(G303:G310)</f>
        <v>193.14</v>
      </c>
      <c r="I311" s="11"/>
    </row>
    <row r="312" spans="1:9" ht="25.5" customHeight="1" x14ac:dyDescent="0.2">
      <c r="A312" s="20" t="s">
        <v>6</v>
      </c>
      <c r="B312" s="101" t="s">
        <v>81</v>
      </c>
      <c r="C312" s="101"/>
      <c r="D312" s="101"/>
      <c r="E312" s="101"/>
      <c r="F312" s="101"/>
      <c r="G312" s="101"/>
    </row>
    <row r="313" spans="1:9" ht="25.5" customHeight="1" x14ac:dyDescent="0.2">
      <c r="A313" s="20" t="s">
        <v>7</v>
      </c>
      <c r="B313" s="70"/>
      <c r="C313" s="70"/>
      <c r="D313" s="70"/>
      <c r="E313" s="70"/>
      <c r="F313" s="70"/>
      <c r="G313" s="70"/>
    </row>
    <row r="314" spans="1:9" ht="25.5" customHeight="1" x14ac:dyDescent="0.2">
      <c r="A314" s="31" t="s">
        <v>52</v>
      </c>
      <c r="B314" s="71" t="s">
        <v>123</v>
      </c>
      <c r="C314" s="71"/>
      <c r="D314" s="71"/>
      <c r="E314" s="71"/>
      <c r="F314" s="71"/>
      <c r="G314" s="71"/>
    </row>
    <row r="315" spans="1:9" ht="27" customHeight="1" x14ac:dyDescent="0.2">
      <c r="A315" s="31" t="s">
        <v>16</v>
      </c>
      <c r="B315" s="72"/>
      <c r="C315" s="72"/>
      <c r="D315" s="72"/>
      <c r="E315" s="72"/>
      <c r="F315" s="72"/>
      <c r="G315" s="72"/>
    </row>
    <row r="316" spans="1:9" ht="27" customHeight="1" x14ac:dyDescent="0.2">
      <c r="A316" s="21" t="s">
        <v>3</v>
      </c>
      <c r="B316" s="101" t="s">
        <v>15</v>
      </c>
      <c r="C316" s="101"/>
      <c r="D316" s="101"/>
      <c r="E316" s="101"/>
      <c r="F316" s="101"/>
      <c r="G316" s="101"/>
    </row>
    <row r="317" spans="1:9" ht="12" customHeight="1" x14ac:dyDescent="0.2">
      <c r="A317" s="14"/>
    </row>
    <row r="318" spans="1:9" ht="12" customHeight="1" x14ac:dyDescent="0.25">
      <c r="A318" s="18" t="s">
        <v>2</v>
      </c>
      <c r="B318" s="65">
        <v>89</v>
      </c>
      <c r="C318" s="7"/>
      <c r="D318" s="7"/>
      <c r="E318" s="7"/>
      <c r="F318" s="30"/>
      <c r="G318" s="30"/>
    </row>
    <row r="319" spans="1:9" ht="12" customHeight="1" x14ac:dyDescent="0.2">
      <c r="A319" s="19" t="s">
        <v>10</v>
      </c>
      <c r="B319" s="32" t="s">
        <v>90</v>
      </c>
      <c r="C319" s="8"/>
      <c r="D319" s="8"/>
      <c r="E319" s="8"/>
      <c r="F319" s="8"/>
      <c r="G319" s="8"/>
    </row>
    <row r="320" spans="1:9" ht="12" customHeight="1" x14ac:dyDescent="0.2">
      <c r="A320" s="19"/>
      <c r="B320" s="32"/>
      <c r="C320" s="73" t="s">
        <v>11</v>
      </c>
      <c r="D320" s="74"/>
      <c r="E320" s="8"/>
      <c r="F320" s="73" t="s">
        <v>12</v>
      </c>
      <c r="G320" s="74"/>
    </row>
    <row r="321" spans="1:11" ht="12" customHeight="1" x14ac:dyDescent="0.2">
      <c r="A321" s="19"/>
      <c r="B321" s="32"/>
      <c r="C321" s="9" t="s">
        <v>4</v>
      </c>
      <c r="D321" s="9" t="s">
        <v>5</v>
      </c>
      <c r="E321" s="8"/>
      <c r="F321" s="9" t="s">
        <v>13</v>
      </c>
      <c r="G321" s="9" t="s">
        <v>14</v>
      </c>
    </row>
    <row r="322" spans="1:11" ht="12" customHeight="1" x14ac:dyDescent="0.2">
      <c r="A322" s="19"/>
      <c r="B322" s="98" t="s">
        <v>138</v>
      </c>
      <c r="C322" s="46"/>
      <c r="D322" s="23">
        <f>C322*C$4</f>
        <v>0</v>
      </c>
      <c r="E322" s="10"/>
      <c r="F322" s="47"/>
      <c r="G322" s="28">
        <f>F322*C$4</f>
        <v>0</v>
      </c>
      <c r="J322" s="44"/>
      <c r="K322" s="36"/>
    </row>
    <row r="323" spans="1:11" ht="12" customHeight="1" x14ac:dyDescent="0.2">
      <c r="A323" s="19"/>
      <c r="B323" s="98" t="s">
        <v>137</v>
      </c>
      <c r="C323" s="46"/>
      <c r="D323" s="23">
        <f>C323*C$5</f>
        <v>0</v>
      </c>
      <c r="E323" s="10"/>
      <c r="F323" s="47"/>
      <c r="G323" s="28">
        <f>F323*C$5</f>
        <v>0</v>
      </c>
    </row>
    <row r="324" spans="1:11" ht="12" customHeight="1" x14ac:dyDescent="0.2">
      <c r="A324" s="19"/>
      <c r="B324" s="98" t="s">
        <v>139</v>
      </c>
      <c r="C324" s="22">
        <v>266.38200000000001</v>
      </c>
      <c r="D324" s="23">
        <f>C324*C$6</f>
        <v>3995.73</v>
      </c>
      <c r="E324" s="10"/>
      <c r="F324" s="24">
        <v>7.83</v>
      </c>
      <c r="G324" s="28">
        <f>F324*C$6</f>
        <v>117.45</v>
      </c>
    </row>
    <row r="325" spans="1:11" ht="12" customHeight="1" x14ac:dyDescent="0.2">
      <c r="A325" s="19"/>
      <c r="B325" s="98" t="s">
        <v>140</v>
      </c>
      <c r="C325" s="22">
        <v>266.38200000000001</v>
      </c>
      <c r="D325" s="23">
        <f>C325*C$7</f>
        <v>6659.55</v>
      </c>
      <c r="E325" s="10"/>
      <c r="F325" s="24">
        <v>7.83</v>
      </c>
      <c r="G325" s="28">
        <f>F325*C$7</f>
        <v>195.75</v>
      </c>
    </row>
    <row r="326" spans="1:11" ht="12" customHeight="1" x14ac:dyDescent="0.2">
      <c r="A326" s="19"/>
      <c r="B326" s="98" t="s">
        <v>133</v>
      </c>
      <c r="C326" s="46"/>
      <c r="D326" s="23">
        <f>C326*C$8</f>
        <v>0</v>
      </c>
      <c r="E326" s="10"/>
      <c r="F326" s="47"/>
      <c r="G326" s="28">
        <f>F326*C$8</f>
        <v>0</v>
      </c>
    </row>
    <row r="327" spans="1:11" ht="12" customHeight="1" x14ac:dyDescent="0.2">
      <c r="A327" s="19"/>
      <c r="B327" s="98" t="s">
        <v>55</v>
      </c>
      <c r="C327" s="22">
        <v>266.38200000000001</v>
      </c>
      <c r="D327" s="23">
        <f>C327*C$9</f>
        <v>2397.4380000000001</v>
      </c>
      <c r="E327" s="10"/>
      <c r="F327" s="24">
        <v>7.83</v>
      </c>
      <c r="G327" s="28">
        <f>F327*C$9</f>
        <v>70.47</v>
      </c>
    </row>
    <row r="328" spans="1:11" ht="12" customHeight="1" x14ac:dyDescent="0.2">
      <c r="A328" s="19"/>
      <c r="B328" s="98" t="s">
        <v>134</v>
      </c>
      <c r="C328" s="46"/>
      <c r="D328" s="23">
        <f>C328*C$10</f>
        <v>0</v>
      </c>
      <c r="E328" s="10"/>
      <c r="F328" s="47"/>
      <c r="G328" s="28">
        <f>F328*C$10</f>
        <v>0</v>
      </c>
    </row>
    <row r="329" spans="1:11" ht="12" customHeight="1" x14ac:dyDescent="0.2">
      <c r="A329" s="19"/>
      <c r="B329" s="98" t="s">
        <v>56</v>
      </c>
      <c r="C329" s="22">
        <v>266.38200000000001</v>
      </c>
      <c r="D329" s="23">
        <f>C329*C$11</f>
        <v>2397.4380000000001</v>
      </c>
      <c r="E329" s="10"/>
      <c r="F329" s="24">
        <v>7.83</v>
      </c>
      <c r="G329" s="28">
        <f>F329*C$11</f>
        <v>70.47</v>
      </c>
    </row>
    <row r="330" spans="1:11" ht="12" customHeight="1" x14ac:dyDescent="0.2">
      <c r="A330" s="19"/>
      <c r="B330" s="66" t="s">
        <v>9</v>
      </c>
      <c r="C330" s="25"/>
      <c r="D330" s="26">
        <f>SUM(D322:D329)</f>
        <v>15450.156000000001</v>
      </c>
      <c r="E330" s="10"/>
      <c r="F330" s="27"/>
      <c r="G330" s="29">
        <f>SUM(G322:G329)</f>
        <v>454.14</v>
      </c>
      <c r="I330" s="11"/>
    </row>
    <row r="331" spans="1:11" ht="25.5" customHeight="1" x14ac:dyDescent="0.2">
      <c r="A331" s="20" t="s">
        <v>6</v>
      </c>
      <c r="B331" s="101" t="s">
        <v>81</v>
      </c>
      <c r="C331" s="101"/>
      <c r="D331" s="101"/>
      <c r="E331" s="101"/>
      <c r="F331" s="101"/>
      <c r="G331" s="101"/>
    </row>
    <row r="332" spans="1:11" ht="25.5" customHeight="1" x14ac:dyDescent="0.2">
      <c r="A332" s="20" t="s">
        <v>7</v>
      </c>
      <c r="B332" s="70"/>
      <c r="C332" s="70"/>
      <c r="D332" s="70"/>
      <c r="E332" s="70"/>
      <c r="F332" s="70"/>
      <c r="G332" s="70"/>
    </row>
    <row r="333" spans="1:11" ht="25.5" customHeight="1" x14ac:dyDescent="0.2">
      <c r="A333" s="31" t="s">
        <v>52</v>
      </c>
      <c r="B333" s="71" t="s">
        <v>126</v>
      </c>
      <c r="C333" s="71"/>
      <c r="D333" s="71"/>
      <c r="E333" s="71"/>
      <c r="F333" s="71"/>
      <c r="G333" s="71"/>
    </row>
    <row r="334" spans="1:11" ht="27" customHeight="1" x14ac:dyDescent="0.2">
      <c r="A334" s="31" t="s">
        <v>16</v>
      </c>
      <c r="B334" s="72"/>
      <c r="C334" s="72"/>
      <c r="D334" s="72"/>
      <c r="E334" s="72"/>
      <c r="F334" s="72"/>
      <c r="G334" s="72"/>
    </row>
    <row r="335" spans="1:11" ht="27" customHeight="1" x14ac:dyDescent="0.2">
      <c r="A335" s="21" t="s">
        <v>3</v>
      </c>
      <c r="B335" s="75"/>
      <c r="C335" s="76"/>
      <c r="D335" s="76"/>
      <c r="E335" s="76"/>
      <c r="F335" s="76"/>
      <c r="G335" s="76"/>
    </row>
    <row r="336" spans="1:11" ht="12" customHeight="1" x14ac:dyDescent="0.2">
      <c r="A336" s="14"/>
    </row>
    <row r="337" spans="1:11" ht="12" customHeight="1" x14ac:dyDescent="0.25">
      <c r="A337" s="18" t="s">
        <v>2</v>
      </c>
      <c r="B337" s="65">
        <v>580</v>
      </c>
      <c r="C337" s="7"/>
      <c r="D337" s="7"/>
      <c r="E337" s="7"/>
      <c r="F337" s="30"/>
      <c r="G337" s="30"/>
    </row>
    <row r="338" spans="1:11" ht="12" customHeight="1" x14ac:dyDescent="0.2">
      <c r="A338" s="19" t="s">
        <v>10</v>
      </c>
      <c r="B338" s="32" t="s">
        <v>83</v>
      </c>
      <c r="C338" s="8"/>
      <c r="D338" s="8"/>
      <c r="E338" s="8"/>
      <c r="F338" s="8"/>
      <c r="G338" s="8"/>
    </row>
    <row r="339" spans="1:11" ht="12" customHeight="1" x14ac:dyDescent="0.2">
      <c r="A339" s="19"/>
      <c r="B339" s="32"/>
      <c r="C339" s="73" t="s">
        <v>11</v>
      </c>
      <c r="D339" s="74"/>
      <c r="E339" s="8"/>
      <c r="F339" s="73" t="s">
        <v>12</v>
      </c>
      <c r="G339" s="74"/>
    </row>
    <row r="340" spans="1:11" ht="12" customHeight="1" x14ac:dyDescent="0.2">
      <c r="A340" s="19"/>
      <c r="B340" s="32"/>
      <c r="C340" s="9" t="s">
        <v>4</v>
      </c>
      <c r="D340" s="9" t="s">
        <v>5</v>
      </c>
      <c r="E340" s="8"/>
      <c r="F340" s="9" t="s">
        <v>13</v>
      </c>
      <c r="G340" s="9" t="s">
        <v>14</v>
      </c>
    </row>
    <row r="341" spans="1:11" ht="12" customHeight="1" x14ac:dyDescent="0.2">
      <c r="A341" s="19"/>
      <c r="B341" s="98" t="s">
        <v>138</v>
      </c>
      <c r="C341" s="22">
        <v>1102.6320000000001</v>
      </c>
      <c r="D341" s="23">
        <f>C341*C$4</f>
        <v>227142.19200000001</v>
      </c>
      <c r="E341" s="10"/>
      <c r="F341" s="24">
        <v>45.45</v>
      </c>
      <c r="G341" s="28">
        <f>F341*C$4</f>
        <v>9362.7000000000007</v>
      </c>
      <c r="J341" s="44"/>
      <c r="K341" s="36"/>
    </row>
    <row r="342" spans="1:11" ht="12" customHeight="1" x14ac:dyDescent="0.2">
      <c r="A342" s="19"/>
      <c r="B342" s="98" t="s">
        <v>137</v>
      </c>
      <c r="C342" s="22">
        <v>1030.1980000000001</v>
      </c>
      <c r="D342" s="23">
        <f>C342*C$5</f>
        <v>7211.3860000000004</v>
      </c>
      <c r="E342" s="10"/>
      <c r="F342" s="24">
        <v>42.37</v>
      </c>
      <c r="G342" s="28">
        <f>F342*C$5</f>
        <v>296.58999999999997</v>
      </c>
    </row>
    <row r="343" spans="1:11" ht="12" customHeight="1" x14ac:dyDescent="0.2">
      <c r="A343" s="19"/>
      <c r="B343" s="98" t="s">
        <v>139</v>
      </c>
      <c r="C343" s="22">
        <v>1102.6320000000001</v>
      </c>
      <c r="D343" s="23">
        <f>C343*C$6</f>
        <v>16539.48</v>
      </c>
      <c r="E343" s="10"/>
      <c r="F343" s="24">
        <v>45.45</v>
      </c>
      <c r="G343" s="28">
        <f>F343*C$6</f>
        <v>681.75</v>
      </c>
    </row>
    <row r="344" spans="1:11" ht="12" customHeight="1" x14ac:dyDescent="0.2">
      <c r="A344" s="19"/>
      <c r="B344" s="98" t="s">
        <v>140</v>
      </c>
      <c r="C344" s="22">
        <v>1030.1980000000001</v>
      </c>
      <c r="D344" s="23">
        <f>C344*C$7</f>
        <v>25754.95</v>
      </c>
      <c r="E344" s="10"/>
      <c r="F344" s="24">
        <v>42.37</v>
      </c>
      <c r="G344" s="28">
        <f>F344*C$7</f>
        <v>1059.25</v>
      </c>
    </row>
    <row r="345" spans="1:11" ht="12" customHeight="1" x14ac:dyDescent="0.2">
      <c r="A345" s="19"/>
      <c r="B345" s="98" t="s">
        <v>133</v>
      </c>
      <c r="C345" s="22">
        <v>792.07799999999997</v>
      </c>
      <c r="D345" s="23">
        <f>C345*C$8</f>
        <v>34851.432000000001</v>
      </c>
      <c r="E345" s="10"/>
      <c r="F345" s="24">
        <v>32.729999999999997</v>
      </c>
      <c r="G345" s="28">
        <f>F345*C$8</f>
        <v>1440.12</v>
      </c>
    </row>
    <row r="346" spans="1:11" ht="12" customHeight="1" x14ac:dyDescent="0.2">
      <c r="A346" s="19"/>
      <c r="B346" s="98" t="s">
        <v>55</v>
      </c>
      <c r="C346" s="22">
        <v>792.07799999999997</v>
      </c>
      <c r="D346" s="23">
        <f>C346*C$9</f>
        <v>7128.7019999999993</v>
      </c>
      <c r="E346" s="10"/>
      <c r="F346" s="24">
        <v>32.729999999999997</v>
      </c>
      <c r="G346" s="28">
        <f>F346*C$9</f>
        <v>294.57</v>
      </c>
    </row>
    <row r="347" spans="1:11" ht="12" customHeight="1" x14ac:dyDescent="0.2">
      <c r="A347" s="19"/>
      <c r="B347" s="98" t="s">
        <v>134</v>
      </c>
      <c r="C347" s="22">
        <v>792.07799999999997</v>
      </c>
      <c r="D347" s="23">
        <f>C347*C$10</f>
        <v>39603.9</v>
      </c>
      <c r="E347" s="10"/>
      <c r="F347" s="24">
        <v>32.729999999999997</v>
      </c>
      <c r="G347" s="28">
        <f>F347*C$10</f>
        <v>1636.4999999999998</v>
      </c>
    </row>
    <row r="348" spans="1:11" ht="12" customHeight="1" x14ac:dyDescent="0.2">
      <c r="A348" s="19"/>
      <c r="B348" s="98" t="s">
        <v>56</v>
      </c>
      <c r="C348" s="22">
        <v>792.07799999999997</v>
      </c>
      <c r="D348" s="23">
        <f>C348*C$11</f>
        <v>7128.7019999999993</v>
      </c>
      <c r="E348" s="10"/>
      <c r="F348" s="24">
        <v>32.729999999999997</v>
      </c>
      <c r="G348" s="28">
        <f>F348*C$11</f>
        <v>294.57</v>
      </c>
    </row>
    <row r="349" spans="1:11" ht="12" customHeight="1" x14ac:dyDescent="0.2">
      <c r="A349" s="19"/>
      <c r="B349" s="66" t="s">
        <v>9</v>
      </c>
      <c r="C349" s="25"/>
      <c r="D349" s="26">
        <f>SUM(D341:D348)</f>
        <v>365360.74400000006</v>
      </c>
      <c r="E349" s="10"/>
      <c r="F349" s="27"/>
      <c r="G349" s="29">
        <f>SUM(G341:G348)</f>
        <v>15066.05</v>
      </c>
      <c r="I349" s="11"/>
    </row>
    <row r="350" spans="1:11" ht="25.5" customHeight="1" x14ac:dyDescent="0.2">
      <c r="A350" s="20" t="s">
        <v>6</v>
      </c>
      <c r="B350" s="101" t="s">
        <v>84</v>
      </c>
      <c r="C350" s="101"/>
      <c r="D350" s="101"/>
      <c r="E350" s="101"/>
      <c r="F350" s="101"/>
      <c r="G350" s="101"/>
    </row>
    <row r="351" spans="1:11" ht="25.5" customHeight="1" x14ac:dyDescent="0.2">
      <c r="A351" s="20" t="s">
        <v>7</v>
      </c>
      <c r="B351" s="70"/>
      <c r="C351" s="70"/>
      <c r="D351" s="70"/>
      <c r="E351" s="70"/>
      <c r="F351" s="70"/>
      <c r="G351" s="70"/>
    </row>
    <row r="352" spans="1:11" ht="25.5" customHeight="1" x14ac:dyDescent="0.2">
      <c r="A352" s="31" t="s">
        <v>52</v>
      </c>
      <c r="B352" s="70" t="s">
        <v>130</v>
      </c>
      <c r="C352" s="70"/>
      <c r="D352" s="70"/>
      <c r="E352" s="70"/>
      <c r="F352" s="70"/>
      <c r="G352" s="70"/>
    </row>
    <row r="353" spans="1:7" ht="27" customHeight="1" x14ac:dyDescent="0.2">
      <c r="A353" s="31" t="s">
        <v>16</v>
      </c>
      <c r="B353" s="72"/>
      <c r="C353" s="72"/>
      <c r="D353" s="72"/>
      <c r="E353" s="72"/>
      <c r="F353" s="72"/>
      <c r="G353" s="72"/>
    </row>
    <row r="354" spans="1:7" ht="27" customHeight="1" x14ac:dyDescent="0.2">
      <c r="A354" s="21" t="s">
        <v>3</v>
      </c>
      <c r="B354" s="101"/>
      <c r="C354" s="101"/>
      <c r="D354" s="101"/>
      <c r="E354" s="101"/>
      <c r="F354" s="101"/>
      <c r="G354" s="101"/>
    </row>
    <row r="355" spans="1:7" ht="12" customHeight="1" x14ac:dyDescent="0.2">
      <c r="A355" s="14"/>
    </row>
    <row r="356" spans="1:7" ht="12" customHeight="1" x14ac:dyDescent="0.25">
      <c r="A356" s="18" t="s">
        <v>2</v>
      </c>
      <c r="B356" s="65">
        <v>585</v>
      </c>
      <c r="C356" s="7"/>
      <c r="D356" s="7"/>
      <c r="E356" s="7"/>
      <c r="F356" s="30"/>
      <c r="G356" s="30"/>
    </row>
    <row r="357" spans="1:7" ht="12" customHeight="1" x14ac:dyDescent="0.2">
      <c r="A357" s="19" t="s">
        <v>10</v>
      </c>
      <c r="B357" s="32" t="s">
        <v>85</v>
      </c>
      <c r="C357" s="8"/>
      <c r="D357" s="8"/>
      <c r="E357" s="8"/>
      <c r="F357" s="8"/>
      <c r="G357" s="8"/>
    </row>
    <row r="358" spans="1:7" ht="12" customHeight="1" x14ac:dyDescent="0.2">
      <c r="A358" s="19"/>
      <c r="B358" s="32"/>
      <c r="C358" s="73" t="s">
        <v>11</v>
      </c>
      <c r="D358" s="74"/>
      <c r="E358" s="8"/>
      <c r="F358" s="73" t="s">
        <v>12</v>
      </c>
      <c r="G358" s="74"/>
    </row>
    <row r="359" spans="1:7" ht="12" customHeight="1" x14ac:dyDescent="0.2">
      <c r="A359" s="19"/>
      <c r="B359" s="32"/>
      <c r="C359" s="9" t="s">
        <v>4</v>
      </c>
      <c r="D359" s="9" t="s">
        <v>5</v>
      </c>
      <c r="E359" s="8"/>
      <c r="F359" s="9" t="s">
        <v>13</v>
      </c>
      <c r="G359" s="9" t="s">
        <v>14</v>
      </c>
    </row>
    <row r="360" spans="1:7" ht="12" customHeight="1" x14ac:dyDescent="0.2">
      <c r="A360" s="19"/>
      <c r="B360" s="98" t="s">
        <v>138</v>
      </c>
      <c r="C360" s="22">
        <v>177.31100000000001</v>
      </c>
      <c r="D360" s="23">
        <f>C360*C$4</f>
        <v>36526.065999999999</v>
      </c>
      <c r="E360" s="10"/>
      <c r="F360" s="24">
        <v>5.97</v>
      </c>
      <c r="G360" s="28">
        <f>F360*C$4</f>
        <v>1229.82</v>
      </c>
    </row>
    <row r="361" spans="1:7" ht="12" customHeight="1" x14ac:dyDescent="0.2">
      <c r="A361" s="19"/>
      <c r="B361" s="98" t="s">
        <v>137</v>
      </c>
      <c r="C361" s="22">
        <v>167.191</v>
      </c>
      <c r="D361" s="23">
        <f>C361*C$5</f>
        <v>1170.337</v>
      </c>
      <c r="E361" s="10"/>
      <c r="F361" s="24">
        <v>5.58</v>
      </c>
      <c r="G361" s="28">
        <f>F361*C$5</f>
        <v>39.06</v>
      </c>
    </row>
    <row r="362" spans="1:7" ht="12" customHeight="1" x14ac:dyDescent="0.2">
      <c r="A362" s="19"/>
      <c r="B362" s="98" t="s">
        <v>139</v>
      </c>
      <c r="C362" s="22">
        <v>177.31100000000001</v>
      </c>
      <c r="D362" s="23">
        <f>C362*C$6</f>
        <v>2659.665</v>
      </c>
      <c r="E362" s="10"/>
      <c r="F362" s="24">
        <v>5.97</v>
      </c>
      <c r="G362" s="28">
        <f>F362*C$6</f>
        <v>89.55</v>
      </c>
    </row>
    <row r="363" spans="1:7" ht="12" customHeight="1" x14ac:dyDescent="0.2">
      <c r="A363" s="19"/>
      <c r="B363" s="98" t="s">
        <v>140</v>
      </c>
      <c r="C363" s="22">
        <v>167.191</v>
      </c>
      <c r="D363" s="23">
        <f>C363*C$7</f>
        <v>4179.7749999999996</v>
      </c>
      <c r="E363" s="10"/>
      <c r="F363" s="24">
        <v>5.58</v>
      </c>
      <c r="G363" s="28">
        <f>F363*C$7</f>
        <v>139.5</v>
      </c>
    </row>
    <row r="364" spans="1:7" ht="12" customHeight="1" x14ac:dyDescent="0.2">
      <c r="A364" s="19"/>
      <c r="B364" s="98" t="s">
        <v>133</v>
      </c>
      <c r="C364" s="46"/>
      <c r="D364" s="23">
        <f>C364*C$8</f>
        <v>0</v>
      </c>
      <c r="E364" s="10"/>
      <c r="F364" s="47"/>
      <c r="G364" s="28">
        <f>F364*C$8</f>
        <v>0</v>
      </c>
    </row>
    <row r="365" spans="1:7" ht="12" customHeight="1" x14ac:dyDescent="0.2">
      <c r="A365" s="19"/>
      <c r="B365" s="98" t="s">
        <v>55</v>
      </c>
      <c r="C365" s="46"/>
      <c r="D365" s="23">
        <f>C365*C$9</f>
        <v>0</v>
      </c>
      <c r="E365" s="10"/>
      <c r="F365" s="47"/>
      <c r="G365" s="28">
        <f>F365*C$9</f>
        <v>0</v>
      </c>
    </row>
    <row r="366" spans="1:7" ht="12" customHeight="1" x14ac:dyDescent="0.2">
      <c r="A366" s="19"/>
      <c r="B366" s="98" t="s">
        <v>134</v>
      </c>
      <c r="C366" s="46"/>
      <c r="D366" s="23">
        <f>C366*C$10</f>
        <v>0</v>
      </c>
      <c r="E366" s="10"/>
      <c r="F366" s="47"/>
      <c r="G366" s="28">
        <f>F366*C$10</f>
        <v>0</v>
      </c>
    </row>
    <row r="367" spans="1:7" ht="12" customHeight="1" x14ac:dyDescent="0.2">
      <c r="A367" s="19"/>
      <c r="B367" s="98" t="s">
        <v>56</v>
      </c>
      <c r="C367" s="46"/>
      <c r="D367" s="23">
        <f>C367*C$11</f>
        <v>0</v>
      </c>
      <c r="E367" s="10"/>
      <c r="F367" s="47"/>
      <c r="G367" s="28">
        <f>F367*C$11</f>
        <v>0</v>
      </c>
    </row>
    <row r="368" spans="1:7" ht="12" customHeight="1" x14ac:dyDescent="0.2">
      <c r="A368" s="19"/>
      <c r="B368" s="66" t="s">
        <v>9</v>
      </c>
      <c r="C368" s="25"/>
      <c r="D368" s="26">
        <f>SUM(D360:D367)</f>
        <v>44535.843000000001</v>
      </c>
      <c r="E368" s="10"/>
      <c r="F368" s="27"/>
      <c r="G368" s="29">
        <f>SUM(G360:G367)</f>
        <v>1497.9299999999998</v>
      </c>
    </row>
    <row r="369" spans="1:14" ht="25.5" customHeight="1" x14ac:dyDescent="0.2">
      <c r="A369" s="20" t="s">
        <v>6</v>
      </c>
      <c r="B369" s="101" t="s">
        <v>84</v>
      </c>
      <c r="C369" s="101"/>
      <c r="D369" s="101"/>
      <c r="E369" s="101"/>
      <c r="F369" s="101"/>
      <c r="G369" s="101"/>
    </row>
    <row r="370" spans="1:14" ht="25.5" customHeight="1" x14ac:dyDescent="0.2">
      <c r="A370" s="20" t="s">
        <v>7</v>
      </c>
      <c r="B370" s="70"/>
      <c r="C370" s="70"/>
      <c r="D370" s="70"/>
      <c r="E370" s="70"/>
      <c r="F370" s="70"/>
      <c r="G370" s="70"/>
    </row>
    <row r="371" spans="1:14" ht="25.5" customHeight="1" x14ac:dyDescent="0.2">
      <c r="A371" s="31" t="s">
        <v>52</v>
      </c>
      <c r="B371" s="70"/>
      <c r="C371" s="70"/>
      <c r="D371" s="70"/>
      <c r="E371" s="70"/>
      <c r="F371" s="70"/>
      <c r="G371" s="70"/>
    </row>
    <row r="372" spans="1:14" ht="27" customHeight="1" x14ac:dyDescent="0.2">
      <c r="A372" s="31" t="s">
        <v>16</v>
      </c>
      <c r="B372" s="102" t="s">
        <v>118</v>
      </c>
      <c r="C372" s="102"/>
      <c r="D372" s="102"/>
      <c r="E372" s="102"/>
      <c r="F372" s="102"/>
      <c r="G372" s="102"/>
    </row>
    <row r="373" spans="1:14" ht="27" customHeight="1" x14ac:dyDescent="0.2">
      <c r="A373" s="21" t="s">
        <v>3</v>
      </c>
      <c r="B373" s="101" t="s">
        <v>86</v>
      </c>
      <c r="C373" s="101"/>
      <c r="D373" s="101"/>
      <c r="E373" s="101"/>
      <c r="F373" s="101"/>
      <c r="G373" s="101"/>
    </row>
    <row r="374" spans="1:14" ht="12" customHeight="1" x14ac:dyDescent="0.2">
      <c r="A374" s="14"/>
    </row>
    <row r="375" spans="1:14" ht="12" customHeight="1" x14ac:dyDescent="0.2">
      <c r="A375" s="14"/>
    </row>
    <row r="376" spans="1:14" ht="24" customHeight="1" x14ac:dyDescent="0.3">
      <c r="A376" s="1" t="s">
        <v>54</v>
      </c>
      <c r="D376" s="109" t="s">
        <v>17</v>
      </c>
      <c r="E376" s="109"/>
      <c r="F376" s="109"/>
      <c r="G376" s="61"/>
      <c r="I376" s="8"/>
      <c r="J376" s="42"/>
      <c r="K376" s="42"/>
      <c r="L376" s="32"/>
      <c r="M376" s="108"/>
      <c r="N376" s="108"/>
    </row>
    <row r="377" spans="1:14" ht="12" customHeight="1" x14ac:dyDescent="0.2">
      <c r="A377" s="14"/>
    </row>
    <row r="378" spans="1:14" ht="12" customHeight="1" x14ac:dyDescent="0.2">
      <c r="A378" s="50" t="s">
        <v>18</v>
      </c>
      <c r="B378" s="68"/>
      <c r="C378" s="52"/>
      <c r="D378" s="51" t="s">
        <v>19</v>
      </c>
      <c r="F378" s="51" t="s">
        <v>20</v>
      </c>
    </row>
    <row r="379" spans="1:14" ht="12" customHeight="1" x14ac:dyDescent="0.2">
      <c r="A379" s="79" t="s">
        <v>106</v>
      </c>
      <c r="B379" s="68" t="str">
        <f>B15</f>
        <v>Kringsjå - Jernbanetorget - Åsbråten</v>
      </c>
      <c r="C379" s="52"/>
      <c r="D379" s="54">
        <f>D26</f>
        <v>46890.042000000001</v>
      </c>
      <c r="E379" s="55">
        <f>E26</f>
        <v>0</v>
      </c>
      <c r="F379" s="59">
        <f>G26</f>
        <v>2097.79</v>
      </c>
    </row>
    <row r="380" spans="1:14" ht="12" customHeight="1" x14ac:dyDescent="0.2">
      <c r="A380" s="80">
        <f>B33</f>
        <v>73</v>
      </c>
      <c r="B380" s="68" t="str">
        <f>B34</f>
        <v>Holmlia st. - Brenna</v>
      </c>
      <c r="C380" s="52"/>
      <c r="D380" s="54">
        <f>D45</f>
        <v>379673.07300000003</v>
      </c>
      <c r="E380" s="55">
        <f>E45</f>
        <v>0</v>
      </c>
      <c r="F380" s="59">
        <f>G45</f>
        <v>18630.2</v>
      </c>
    </row>
    <row r="381" spans="1:14" ht="12" customHeight="1" x14ac:dyDescent="0.2">
      <c r="A381" s="80">
        <f>B52</f>
        <v>77</v>
      </c>
      <c r="B381" s="68" t="str">
        <f>B53</f>
        <v>Holmlia stasjon - Bjørndal</v>
      </c>
      <c r="C381" s="53"/>
      <c r="D381" s="54">
        <f>D64</f>
        <v>416471.43000000005</v>
      </c>
      <c r="E381" s="55">
        <f>E64</f>
        <v>0</v>
      </c>
      <c r="F381" s="59">
        <f>G64</f>
        <v>16797.38</v>
      </c>
    </row>
    <row r="382" spans="1:14" ht="12" customHeight="1" x14ac:dyDescent="0.2">
      <c r="A382" s="80" t="str">
        <f>B71</f>
        <v>77B</v>
      </c>
      <c r="B382" s="68" t="str">
        <f>B72</f>
        <v>Holmlia stasjon - Asperudåsen</v>
      </c>
      <c r="C382" s="52"/>
      <c r="D382" s="54">
        <f>D83</f>
        <v>45741.131000000001</v>
      </c>
      <c r="E382" s="55">
        <f>E83</f>
        <v>0</v>
      </c>
      <c r="F382" s="59">
        <f>G83</f>
        <v>2403.5499999999997</v>
      </c>
    </row>
    <row r="383" spans="1:14" ht="12" customHeight="1" x14ac:dyDescent="0.2">
      <c r="A383" s="80" t="str">
        <f>B90</f>
        <v>77C</v>
      </c>
      <c r="B383" s="68" t="str">
        <f>B91</f>
        <v>Holmlia stasjon - Krummedike</v>
      </c>
      <c r="C383" s="52"/>
      <c r="D383" s="54">
        <f>D102</f>
        <v>40636.373999999996</v>
      </c>
      <c r="E383" s="55">
        <f>E102</f>
        <v>0</v>
      </c>
      <c r="F383" s="59">
        <f>G102</f>
        <v>1986.23</v>
      </c>
    </row>
    <row r="384" spans="1:14" ht="12" customHeight="1" x14ac:dyDescent="0.2">
      <c r="A384" s="80" t="str">
        <f>B109</f>
        <v>77X</v>
      </c>
      <c r="B384" s="68" t="str">
        <f>B110</f>
        <v>Hauketo stasjon - Bjørndal</v>
      </c>
      <c r="C384" s="52"/>
      <c r="D384" s="54">
        <f>D121</f>
        <v>38151.451000000001</v>
      </c>
      <c r="E384" s="55">
        <f>E121</f>
        <v>0</v>
      </c>
      <c r="F384" s="59">
        <f>G121</f>
        <v>1436.5</v>
      </c>
    </row>
    <row r="385" spans="1:6" ht="12" customHeight="1" x14ac:dyDescent="0.2">
      <c r="A385" s="80">
        <f>B128</f>
        <v>79</v>
      </c>
      <c r="B385" s="68" t="str">
        <f>B129</f>
        <v>Grorud T - Åsbråten</v>
      </c>
      <c r="C385" s="52"/>
      <c r="D385" s="54">
        <f>D140</f>
        <v>1885858.8589999999</v>
      </c>
      <c r="E385" s="55">
        <f>E140</f>
        <v>0</v>
      </c>
      <c r="F385" s="59">
        <f>G140</f>
        <v>79734.01999999999</v>
      </c>
    </row>
    <row r="386" spans="1:6" ht="12" customHeight="1" x14ac:dyDescent="0.2">
      <c r="A386" s="80" t="str">
        <f>B147</f>
        <v>80E</v>
      </c>
      <c r="B386" s="68" t="str">
        <f>B148</f>
        <v>Jernbanetorget - Åsbråten (ekspress)</v>
      </c>
      <c r="C386" s="52"/>
      <c r="D386" s="54">
        <f>D159</f>
        <v>275040.33299999993</v>
      </c>
      <c r="E386" s="55">
        <f>E159</f>
        <v>0</v>
      </c>
      <c r="F386" s="59">
        <f>G159</f>
        <v>9285.6</v>
      </c>
    </row>
    <row r="387" spans="1:6" ht="12" customHeight="1" x14ac:dyDescent="0.2">
      <c r="A387" s="80">
        <f>B166</f>
        <v>81</v>
      </c>
      <c r="B387" s="68" t="str">
        <f>B167</f>
        <v>Fornebu - Hjortnes - Granholtet</v>
      </c>
      <c r="C387" s="52"/>
      <c r="D387" s="54">
        <f>D178</f>
        <v>1625776.774</v>
      </c>
      <c r="E387" s="55">
        <f>E178</f>
        <v>0</v>
      </c>
      <c r="F387" s="59">
        <f>G178</f>
        <v>65742.91</v>
      </c>
    </row>
    <row r="388" spans="1:6" ht="12" customHeight="1" x14ac:dyDescent="0.2">
      <c r="A388" s="80" t="str">
        <f>B185</f>
        <v>81N</v>
      </c>
      <c r="B388" s="68" t="str">
        <f>B186</f>
        <v>Nationaltheatret - Fløysbonn - Ski</v>
      </c>
      <c r="C388" s="52"/>
      <c r="D388" s="54">
        <f>D197</f>
        <v>46870.432000000001</v>
      </c>
      <c r="E388" s="55">
        <f>E197</f>
        <v>0</v>
      </c>
      <c r="F388" s="59">
        <f>G197</f>
        <v>1721.4399999999998</v>
      </c>
    </row>
    <row r="389" spans="1:6" ht="12" customHeight="1" x14ac:dyDescent="0.2">
      <c r="A389" s="80" t="str">
        <f>B204</f>
        <v>82E</v>
      </c>
      <c r="B389" s="68" t="str">
        <f>B205</f>
        <v>Myrvoll - Jernbanetorget</v>
      </c>
      <c r="C389" s="52"/>
      <c r="D389" s="54">
        <f>D216</f>
        <v>130197.067</v>
      </c>
      <c r="E389" s="55">
        <f>E216</f>
        <v>0</v>
      </c>
      <c r="F389" s="59">
        <f>G216</f>
        <v>4468.62</v>
      </c>
    </row>
    <row r="390" spans="1:6" ht="12" customHeight="1" x14ac:dyDescent="0.2">
      <c r="A390" s="80">
        <f>B223</f>
        <v>83</v>
      </c>
      <c r="B390" s="68" t="str">
        <f>B224</f>
        <v>Tårnåsen - Mastemyr - Jernbanetorget</v>
      </c>
      <c r="C390" s="52"/>
      <c r="D390" s="54">
        <f>D235</f>
        <v>1036792.9580000001</v>
      </c>
      <c r="E390" s="55">
        <f>E235</f>
        <v>0</v>
      </c>
      <c r="F390" s="59">
        <f>G235</f>
        <v>34924.86</v>
      </c>
    </row>
    <row r="391" spans="1:6" ht="12" customHeight="1" x14ac:dyDescent="0.2">
      <c r="A391" s="80" t="str">
        <f>B242</f>
        <v>83N</v>
      </c>
      <c r="B391" s="68" t="str">
        <f>B243</f>
        <v>Nationaltheatret - Holmlia - Fløysbonn</v>
      </c>
      <c r="C391" s="52"/>
      <c r="D391" s="54">
        <f t="shared" ref="D391:E391" si="0">D254</f>
        <v>33728.799999999996</v>
      </c>
      <c r="E391" s="55">
        <f t="shared" si="0"/>
        <v>0</v>
      </c>
      <c r="F391" s="59">
        <f>G254</f>
        <v>1223.04</v>
      </c>
    </row>
    <row r="392" spans="1:6" ht="12" customHeight="1" x14ac:dyDescent="0.2">
      <c r="A392" s="80">
        <f>B261</f>
        <v>85</v>
      </c>
      <c r="B392" s="68" t="str">
        <f>B262</f>
        <v>Jernbanetorget - Malmøya - Ulvøya</v>
      </c>
      <c r="C392" s="52"/>
      <c r="D392" s="54">
        <f>D273</f>
        <v>270057.77399999998</v>
      </c>
      <c r="E392" s="55">
        <f>E273</f>
        <v>0</v>
      </c>
      <c r="F392" s="59">
        <f>G273</f>
        <v>11984.230000000001</v>
      </c>
    </row>
    <row r="393" spans="1:6" ht="12" customHeight="1" x14ac:dyDescent="0.2">
      <c r="A393" s="80">
        <f>B280</f>
        <v>87</v>
      </c>
      <c r="B393" s="68" t="str">
        <f>B281</f>
        <v>Hauketo st. - Kolbotn torg</v>
      </c>
      <c r="C393" s="52"/>
      <c r="D393" s="54">
        <f>D292</f>
        <v>155804.4</v>
      </c>
      <c r="E393" s="55">
        <f>E292</f>
        <v>0</v>
      </c>
      <c r="F393" s="59">
        <f>G292</f>
        <v>7873.45</v>
      </c>
    </row>
    <row r="394" spans="1:6" ht="12" customHeight="1" x14ac:dyDescent="0.2">
      <c r="A394" s="80">
        <f>B299</f>
        <v>88</v>
      </c>
      <c r="B394" s="68" t="str">
        <f>B300</f>
        <v>Jernbanetorget - Ingierstrand (Badebuss)</v>
      </c>
      <c r="C394" s="52"/>
      <c r="D394" s="54">
        <f>D311</f>
        <v>5337.2760000000007</v>
      </c>
      <c r="E394" s="55">
        <f>E293</f>
        <v>0</v>
      </c>
      <c r="F394" s="59">
        <f>G311</f>
        <v>193.14</v>
      </c>
    </row>
    <row r="395" spans="1:6" ht="12" customHeight="1" x14ac:dyDescent="0.2">
      <c r="A395" s="80">
        <f>B318</f>
        <v>89</v>
      </c>
      <c r="B395" s="68" t="str">
        <f>B319</f>
        <v>Hauketo st. - Hvervenbukta (Badebuss)</v>
      </c>
      <c r="C395" s="52"/>
      <c r="D395" s="54">
        <f>D330</f>
        <v>15450.156000000001</v>
      </c>
      <c r="E395" s="55">
        <f>E294</f>
        <v>0</v>
      </c>
      <c r="F395" s="59">
        <f>G330</f>
        <v>454.14</v>
      </c>
    </row>
    <row r="396" spans="1:6" ht="12" customHeight="1" x14ac:dyDescent="0.2">
      <c r="A396" s="80">
        <f>B337</f>
        <v>580</v>
      </c>
      <c r="B396" s="68" t="str">
        <f>B338</f>
        <v>Kolbotn torg - Vevelstad - Fugleåsen</v>
      </c>
      <c r="C396" s="52"/>
      <c r="D396" s="54">
        <f>D349</f>
        <v>365360.74400000006</v>
      </c>
      <c r="E396" s="55">
        <f>E295</f>
        <v>0</v>
      </c>
      <c r="F396" s="59">
        <f>G349</f>
        <v>15066.05</v>
      </c>
    </row>
    <row r="397" spans="1:6" ht="12" customHeight="1" x14ac:dyDescent="0.2">
      <c r="A397" s="80">
        <f>B356</f>
        <v>585</v>
      </c>
      <c r="B397" s="68" t="str">
        <f>B357</f>
        <v>Kolbotn sentrum - Svartskog</v>
      </c>
      <c r="C397" s="52"/>
      <c r="D397" s="54">
        <f>D368</f>
        <v>44535.843000000001</v>
      </c>
      <c r="E397" s="55">
        <f>E296</f>
        <v>0</v>
      </c>
      <c r="F397" s="59">
        <f>G368</f>
        <v>1497.9299999999998</v>
      </c>
    </row>
    <row r="398" spans="1:6" ht="12" customHeight="1" x14ac:dyDescent="0.2">
      <c r="A398" s="49"/>
      <c r="F398" s="11"/>
    </row>
    <row r="399" spans="1:6" ht="12" customHeight="1" x14ac:dyDescent="0.2">
      <c r="A399" s="56" t="s">
        <v>91</v>
      </c>
      <c r="B399" s="69"/>
      <c r="C399" s="57"/>
      <c r="D399" s="58">
        <f>SUM(D379:D398)</f>
        <v>6858374.9170000013</v>
      </c>
      <c r="E399" s="48"/>
      <c r="F399" s="60">
        <f>SUM(F379:F398)</f>
        <v>277521.08</v>
      </c>
    </row>
    <row r="400" spans="1:6" ht="12" customHeight="1" x14ac:dyDescent="0.2">
      <c r="A400" s="49"/>
    </row>
    <row r="401" spans="1:1" ht="12" customHeight="1" x14ac:dyDescent="0.2">
      <c r="A401" s="49"/>
    </row>
    <row r="402" spans="1:1" ht="12" customHeight="1" x14ac:dyDescent="0.2">
      <c r="A402" s="49"/>
    </row>
    <row r="403" spans="1:1" ht="12" customHeight="1" x14ac:dyDescent="0.2">
      <c r="A403" s="14"/>
    </row>
    <row r="404" spans="1:1" ht="12" customHeight="1" x14ac:dyDescent="0.2">
      <c r="A404" s="14"/>
    </row>
    <row r="405" spans="1:1" ht="12" customHeight="1" x14ac:dyDescent="0.2">
      <c r="A405" s="14"/>
    </row>
    <row r="406" spans="1:1" ht="12" customHeight="1" x14ac:dyDescent="0.2">
      <c r="A406" s="14"/>
    </row>
    <row r="407" spans="1:1" ht="12" customHeight="1" x14ac:dyDescent="0.2">
      <c r="A407" s="14"/>
    </row>
    <row r="408" spans="1:1" ht="12" customHeight="1" x14ac:dyDescent="0.2">
      <c r="A408" s="14"/>
    </row>
    <row r="409" spans="1:1" ht="12" customHeight="1" x14ac:dyDescent="0.2">
      <c r="A409" s="14"/>
    </row>
    <row r="410" spans="1:1" ht="12" customHeight="1" x14ac:dyDescent="0.2">
      <c r="A410" s="14"/>
    </row>
    <row r="411" spans="1:1" ht="12" customHeight="1" x14ac:dyDescent="0.2">
      <c r="A411" s="14"/>
    </row>
    <row r="412" spans="1:1" ht="12" customHeight="1" x14ac:dyDescent="0.2">
      <c r="A412" s="14"/>
    </row>
    <row r="413" spans="1:1" ht="12" customHeight="1" x14ac:dyDescent="0.2">
      <c r="A413" s="14"/>
    </row>
    <row r="414" spans="1:1" ht="12" customHeight="1" x14ac:dyDescent="0.2">
      <c r="A414" s="14"/>
    </row>
    <row r="415" spans="1:1" ht="12" customHeight="1" x14ac:dyDescent="0.2">
      <c r="A415" s="14"/>
    </row>
    <row r="416" spans="1:1" ht="12" customHeight="1" x14ac:dyDescent="0.2">
      <c r="A416" s="14"/>
    </row>
    <row r="417" spans="1:1" ht="12" customHeight="1" x14ac:dyDescent="0.2">
      <c r="A417" s="14"/>
    </row>
    <row r="418" spans="1:1" ht="12" customHeight="1" x14ac:dyDescent="0.2">
      <c r="A418" s="14"/>
    </row>
    <row r="419" spans="1:1" ht="12" customHeight="1" x14ac:dyDescent="0.2">
      <c r="A419" s="14"/>
    </row>
    <row r="420" spans="1:1" ht="12" customHeight="1" x14ac:dyDescent="0.2">
      <c r="A420" s="14"/>
    </row>
    <row r="421" spans="1:1" ht="12" customHeight="1" x14ac:dyDescent="0.2">
      <c r="A421" s="14"/>
    </row>
    <row r="422" spans="1:1" ht="12" customHeight="1" x14ac:dyDescent="0.2">
      <c r="A422" s="14"/>
    </row>
    <row r="423" spans="1:1" ht="12" customHeight="1" x14ac:dyDescent="0.2">
      <c r="A423" s="14"/>
    </row>
    <row r="424" spans="1:1" ht="12" customHeight="1" x14ac:dyDescent="0.2">
      <c r="A424" s="14"/>
    </row>
    <row r="425" spans="1:1" ht="12" customHeight="1" x14ac:dyDescent="0.2">
      <c r="A425" s="14"/>
    </row>
    <row r="426" spans="1:1" ht="12" customHeight="1" x14ac:dyDescent="0.2">
      <c r="A426" s="14"/>
    </row>
    <row r="427" spans="1:1" ht="12" customHeight="1" x14ac:dyDescent="0.2">
      <c r="A427" s="14"/>
    </row>
    <row r="428" spans="1:1" ht="12" customHeight="1" x14ac:dyDescent="0.2">
      <c r="A428" s="14"/>
    </row>
    <row r="429" spans="1:1" ht="12" customHeight="1" x14ac:dyDescent="0.2">
      <c r="A429" s="14"/>
    </row>
    <row r="430" spans="1:1" ht="12" customHeight="1" x14ac:dyDescent="0.2">
      <c r="A430" s="14"/>
    </row>
    <row r="431" spans="1:1" ht="12" customHeight="1" x14ac:dyDescent="0.2">
      <c r="A431" s="14"/>
    </row>
    <row r="432" spans="1:1" ht="12" customHeight="1" x14ac:dyDescent="0.2">
      <c r="A432" s="14"/>
    </row>
    <row r="433" spans="1:1" ht="12" customHeight="1" x14ac:dyDescent="0.2">
      <c r="A433" s="14"/>
    </row>
    <row r="434" spans="1:1" ht="12" customHeight="1" x14ac:dyDescent="0.2">
      <c r="A434" s="14"/>
    </row>
    <row r="435" spans="1:1" ht="12" customHeight="1" x14ac:dyDescent="0.2">
      <c r="A435" s="14"/>
    </row>
    <row r="436" spans="1:1" ht="12" customHeight="1" x14ac:dyDescent="0.2">
      <c r="A436" s="14"/>
    </row>
    <row r="437" spans="1:1" ht="12" customHeight="1" x14ac:dyDescent="0.2">
      <c r="A437" s="14"/>
    </row>
    <row r="438" spans="1:1" ht="12" customHeight="1" x14ac:dyDescent="0.2">
      <c r="A438" s="14"/>
    </row>
    <row r="439" spans="1:1" ht="12" customHeight="1" x14ac:dyDescent="0.2">
      <c r="A439" s="14"/>
    </row>
    <row r="440" spans="1:1" ht="12" customHeight="1" x14ac:dyDescent="0.2">
      <c r="A440" s="14"/>
    </row>
    <row r="441" spans="1:1" ht="12" customHeight="1" x14ac:dyDescent="0.2">
      <c r="A441" s="14"/>
    </row>
    <row r="442" spans="1:1" ht="12" customHeight="1" x14ac:dyDescent="0.2">
      <c r="A442" s="14"/>
    </row>
    <row r="443" spans="1:1" ht="12" customHeight="1" x14ac:dyDescent="0.2">
      <c r="A443" s="14"/>
    </row>
    <row r="444" spans="1:1" ht="12" customHeight="1" x14ac:dyDescent="0.2">
      <c r="A444" s="14"/>
    </row>
    <row r="445" spans="1:1" ht="12" customHeight="1" x14ac:dyDescent="0.2">
      <c r="A445" s="14"/>
    </row>
    <row r="446" spans="1:1" ht="12" customHeight="1" x14ac:dyDescent="0.2">
      <c r="A446" s="14"/>
    </row>
    <row r="447" spans="1:1" ht="12" customHeight="1" x14ac:dyDescent="0.2">
      <c r="A447" s="14"/>
    </row>
    <row r="448" spans="1:1" ht="12" customHeight="1" x14ac:dyDescent="0.2">
      <c r="A448" s="14"/>
    </row>
    <row r="449" spans="1:1" ht="12" customHeight="1" x14ac:dyDescent="0.2">
      <c r="A449" s="14"/>
    </row>
    <row r="450" spans="1:1" ht="12" customHeight="1" x14ac:dyDescent="0.2">
      <c r="A450" s="14"/>
    </row>
    <row r="451" spans="1:1" ht="12" customHeight="1" x14ac:dyDescent="0.2">
      <c r="A451" s="14"/>
    </row>
    <row r="452" spans="1:1" ht="12" customHeight="1" x14ac:dyDescent="0.2">
      <c r="A452" s="14"/>
    </row>
    <row r="453" spans="1:1" ht="12" customHeight="1" x14ac:dyDescent="0.2">
      <c r="A453" s="14"/>
    </row>
    <row r="454" spans="1:1" ht="12" customHeight="1" x14ac:dyDescent="0.2">
      <c r="A454" s="14"/>
    </row>
    <row r="455" spans="1:1" ht="12" customHeight="1" x14ac:dyDescent="0.2">
      <c r="A455" s="14"/>
    </row>
    <row r="456" spans="1:1" ht="12" customHeight="1" x14ac:dyDescent="0.2">
      <c r="A456" s="14"/>
    </row>
    <row r="457" spans="1:1" ht="12" customHeight="1" x14ac:dyDescent="0.2">
      <c r="A457" s="14"/>
    </row>
    <row r="458" spans="1:1" ht="12" customHeight="1" x14ac:dyDescent="0.2">
      <c r="A458" s="14"/>
    </row>
    <row r="459" spans="1:1" ht="12" customHeight="1" x14ac:dyDescent="0.2">
      <c r="A459" s="14"/>
    </row>
    <row r="460" spans="1:1" ht="12" customHeight="1" x14ac:dyDescent="0.2">
      <c r="A460" s="14"/>
    </row>
    <row r="461" spans="1:1" ht="12" customHeight="1" x14ac:dyDescent="0.2">
      <c r="A461" s="14"/>
    </row>
    <row r="462" spans="1:1" ht="12" customHeight="1" x14ac:dyDescent="0.2">
      <c r="A462" s="14"/>
    </row>
    <row r="463" spans="1:1" ht="12" customHeight="1" x14ac:dyDescent="0.2">
      <c r="A463" s="14"/>
    </row>
    <row r="464" spans="1:1" ht="12" customHeight="1" x14ac:dyDescent="0.2">
      <c r="A464" s="14"/>
    </row>
    <row r="465" spans="1:1" ht="12" customHeight="1" x14ac:dyDescent="0.2">
      <c r="A465" s="14"/>
    </row>
    <row r="466" spans="1:1" ht="12" customHeight="1" x14ac:dyDescent="0.2">
      <c r="A466" s="14"/>
    </row>
    <row r="467" spans="1:1" ht="12" customHeight="1" x14ac:dyDescent="0.2">
      <c r="A467" s="14"/>
    </row>
    <row r="468" spans="1:1" ht="12" customHeight="1" x14ac:dyDescent="0.2">
      <c r="A468" s="14"/>
    </row>
    <row r="469" spans="1:1" ht="12" customHeight="1" x14ac:dyDescent="0.2">
      <c r="A469" s="14"/>
    </row>
    <row r="470" spans="1:1" ht="12" customHeight="1" x14ac:dyDescent="0.2">
      <c r="A470" s="14"/>
    </row>
    <row r="471" spans="1:1" ht="12" customHeight="1" x14ac:dyDescent="0.2">
      <c r="A471" s="14"/>
    </row>
    <row r="472" spans="1:1" ht="12" customHeight="1" x14ac:dyDescent="0.2">
      <c r="A472" s="14"/>
    </row>
    <row r="473" spans="1:1" ht="12" customHeight="1" x14ac:dyDescent="0.2">
      <c r="A473" s="14"/>
    </row>
    <row r="474" spans="1:1" ht="12" customHeight="1" x14ac:dyDescent="0.2">
      <c r="A474" s="14"/>
    </row>
    <row r="475" spans="1:1" ht="12" customHeight="1" x14ac:dyDescent="0.2">
      <c r="A475" s="14"/>
    </row>
    <row r="476" spans="1:1" ht="12" customHeight="1" x14ac:dyDescent="0.2">
      <c r="A476" s="14"/>
    </row>
    <row r="477" spans="1:1" ht="12" customHeight="1" x14ac:dyDescent="0.2">
      <c r="A477" s="14"/>
    </row>
    <row r="478" spans="1:1" ht="12" customHeight="1" x14ac:dyDescent="0.2">
      <c r="A478" s="14"/>
    </row>
    <row r="479" spans="1:1" ht="12" customHeight="1" x14ac:dyDescent="0.2">
      <c r="A479" s="14"/>
    </row>
    <row r="480" spans="1:1" ht="12" customHeight="1" x14ac:dyDescent="0.2">
      <c r="A480" s="14"/>
    </row>
    <row r="481" spans="1:1" ht="12" customHeight="1" x14ac:dyDescent="0.2">
      <c r="A481" s="14"/>
    </row>
    <row r="482" spans="1:1" ht="12" customHeight="1" x14ac:dyDescent="0.2">
      <c r="A482" s="14"/>
    </row>
    <row r="483" spans="1:1" ht="12" customHeight="1" x14ac:dyDescent="0.2">
      <c r="A483" s="14"/>
    </row>
    <row r="484" spans="1:1" ht="12" customHeight="1" x14ac:dyDescent="0.2">
      <c r="A484" s="14"/>
    </row>
    <row r="485" spans="1:1" ht="12" customHeight="1" x14ac:dyDescent="0.2">
      <c r="A485" s="14"/>
    </row>
    <row r="486" spans="1:1" ht="12" customHeight="1" x14ac:dyDescent="0.2">
      <c r="A486" s="14"/>
    </row>
    <row r="487" spans="1:1" ht="12" customHeight="1" x14ac:dyDescent="0.2">
      <c r="A487" s="14"/>
    </row>
    <row r="488" spans="1:1" ht="12" customHeight="1" x14ac:dyDescent="0.2">
      <c r="A488" s="14"/>
    </row>
    <row r="489" spans="1:1" ht="12" customHeight="1" x14ac:dyDescent="0.2">
      <c r="A489" s="14"/>
    </row>
    <row r="490" spans="1:1" ht="12" customHeight="1" x14ac:dyDescent="0.2">
      <c r="A490" s="14"/>
    </row>
    <row r="491" spans="1:1" ht="12" customHeight="1" x14ac:dyDescent="0.2">
      <c r="A491" s="14"/>
    </row>
    <row r="492" spans="1:1" ht="12" customHeight="1" x14ac:dyDescent="0.2">
      <c r="A492" s="14"/>
    </row>
    <row r="493" spans="1:1" ht="12" customHeight="1" x14ac:dyDescent="0.2">
      <c r="A493" s="14"/>
    </row>
    <row r="494" spans="1:1" ht="12" customHeight="1" x14ac:dyDescent="0.2">
      <c r="A494" s="14"/>
    </row>
    <row r="495" spans="1:1" ht="12" customHeight="1" x14ac:dyDescent="0.2">
      <c r="A495" s="14"/>
    </row>
    <row r="496" spans="1:1" ht="12" customHeight="1" x14ac:dyDescent="0.2">
      <c r="A496" s="14"/>
    </row>
    <row r="497" spans="1:1" ht="12" customHeight="1" x14ac:dyDescent="0.2">
      <c r="A497" s="14"/>
    </row>
    <row r="498" spans="1:1" ht="12" customHeight="1" x14ac:dyDescent="0.2">
      <c r="A498" s="14"/>
    </row>
    <row r="499" spans="1:1" ht="12" customHeight="1" x14ac:dyDescent="0.2">
      <c r="A499" s="14"/>
    </row>
    <row r="500" spans="1:1" ht="12" customHeight="1" x14ac:dyDescent="0.2">
      <c r="A500" s="14"/>
    </row>
    <row r="501" spans="1:1" ht="12" customHeight="1" x14ac:dyDescent="0.2">
      <c r="A501" s="14"/>
    </row>
    <row r="502" spans="1:1" ht="12" customHeight="1" x14ac:dyDescent="0.2">
      <c r="A502" s="14"/>
    </row>
  </sheetData>
  <mergeCells count="73">
    <mergeCell ref="B48:G48"/>
    <mergeCell ref="B164:G164"/>
    <mergeCell ref="B141:G141"/>
    <mergeCell ref="B142:G142"/>
    <mergeCell ref="B122:G122"/>
    <mergeCell ref="B84:G84"/>
    <mergeCell ref="B69:G69"/>
    <mergeCell ref="B126:G126"/>
    <mergeCell ref="B103:G103"/>
    <mergeCell ref="B49:G49"/>
    <mergeCell ref="B50:G50"/>
    <mergeCell ref="B66:G66"/>
    <mergeCell ref="B67:G67"/>
    <mergeCell ref="M1:N1"/>
    <mergeCell ref="B29:G29"/>
    <mergeCell ref="B65:G65"/>
    <mergeCell ref="A3:C3"/>
    <mergeCell ref="A4:B4"/>
    <mergeCell ref="A8:B8"/>
    <mergeCell ref="A9:B9"/>
    <mergeCell ref="A10:B10"/>
    <mergeCell ref="A11:B11"/>
    <mergeCell ref="A12:B12"/>
    <mergeCell ref="C16:D16"/>
    <mergeCell ref="B31:G31"/>
    <mergeCell ref="C35:D35"/>
    <mergeCell ref="F35:G35"/>
    <mergeCell ref="D4:G4"/>
    <mergeCell ref="D5:G5"/>
    <mergeCell ref="F16:G16"/>
    <mergeCell ref="B46:G46"/>
    <mergeCell ref="B47:G47"/>
    <mergeCell ref="B27:G27"/>
    <mergeCell ref="B28:G28"/>
    <mergeCell ref="B30:G30"/>
    <mergeCell ref="M376:N376"/>
    <mergeCell ref="D376:F376"/>
    <mergeCell ref="B293:G293"/>
    <mergeCell ref="B294:G294"/>
    <mergeCell ref="B296:G296"/>
    <mergeCell ref="B369:G369"/>
    <mergeCell ref="B373:G373"/>
    <mergeCell ref="B354:G354"/>
    <mergeCell ref="B350:G350"/>
    <mergeCell ref="B312:G312"/>
    <mergeCell ref="B316:G316"/>
    <mergeCell ref="B331:G331"/>
    <mergeCell ref="B198:G198"/>
    <mergeCell ref="B236:G236"/>
    <mergeCell ref="B68:G68"/>
    <mergeCell ref="B85:G85"/>
    <mergeCell ref="B86:G86"/>
    <mergeCell ref="B87:G87"/>
    <mergeCell ref="B123:G123"/>
    <mergeCell ref="B160:G160"/>
    <mergeCell ref="B217:G217"/>
    <mergeCell ref="B221:G221"/>
    <mergeCell ref="D6:G6"/>
    <mergeCell ref="D7:G7"/>
    <mergeCell ref="B145:G145"/>
    <mergeCell ref="B372:G372"/>
    <mergeCell ref="B88:G88"/>
    <mergeCell ref="B104:G104"/>
    <mergeCell ref="B105:G105"/>
    <mergeCell ref="B106:G106"/>
    <mergeCell ref="B107:G107"/>
    <mergeCell ref="B278:G278"/>
    <mergeCell ref="B240:G240"/>
    <mergeCell ref="B255:G255"/>
    <mergeCell ref="B274:G274"/>
    <mergeCell ref="B179:G179"/>
    <mergeCell ref="B180:G180"/>
    <mergeCell ref="B183:G183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6" manualBreakCount="6">
    <brk id="70" max="16383" man="1"/>
    <brk id="127" max="16383" man="1"/>
    <brk id="184" max="16383" man="1"/>
    <brk id="241" max="16383" man="1"/>
    <brk id="298" max="16383" man="1"/>
    <brk id="3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26"/>
  <sheetViews>
    <sheetView topLeftCell="A244" zoomScaleNormal="100" workbookViewId="0"/>
  </sheetViews>
  <sheetFormatPr baseColWidth="10" defaultColWidth="11.42578125" defaultRowHeight="12.75" x14ac:dyDescent="0.2"/>
  <cols>
    <col min="1" max="1" width="4.42578125" bestFit="1" customWidth="1"/>
    <col min="2" max="2" width="17.42578125" style="62" bestFit="1" customWidth="1"/>
    <col min="5" max="5" width="14.140625" style="92" bestFit="1" customWidth="1"/>
    <col min="7" max="7" width="4.5703125" customWidth="1"/>
    <col min="10" max="10" width="6.140625" bestFit="1" customWidth="1"/>
    <col min="11" max="11" width="16.85546875" bestFit="1" customWidth="1"/>
    <col min="12" max="12" width="11.42578125" customWidth="1"/>
    <col min="13" max="13" width="12.85546875" bestFit="1" customWidth="1"/>
    <col min="14" max="14" width="13" bestFit="1" customWidth="1"/>
  </cols>
  <sheetData>
    <row r="1" spans="1:14" x14ac:dyDescent="0.2">
      <c r="A1" s="84" t="s">
        <v>105</v>
      </c>
      <c r="B1" s="84" t="s">
        <v>92</v>
      </c>
      <c r="C1" s="85" t="s">
        <v>102</v>
      </c>
      <c r="D1" s="85" t="s">
        <v>95</v>
      </c>
      <c r="E1" s="89" t="s">
        <v>94</v>
      </c>
      <c r="F1" s="85" t="s">
        <v>93</v>
      </c>
      <c r="H1" s="81" t="s">
        <v>50</v>
      </c>
      <c r="I1" s="81" t="s">
        <v>49</v>
      </c>
      <c r="J1" s="81" t="s">
        <v>48</v>
      </c>
      <c r="K1" s="81" t="s">
        <v>103</v>
      </c>
      <c r="M1" s="81" t="s">
        <v>104</v>
      </c>
      <c r="N1" s="81" t="s">
        <v>94</v>
      </c>
    </row>
    <row r="2" spans="1:14" x14ac:dyDescent="0.2">
      <c r="A2">
        <f t="shared" ref="A2:A3" si="0">WEEKNUM(B2,21)</f>
        <v>52</v>
      </c>
      <c r="B2" s="86">
        <v>44562</v>
      </c>
      <c r="C2" s="87" t="s">
        <v>22</v>
      </c>
      <c r="D2" s="88" t="s">
        <v>1</v>
      </c>
      <c r="E2" s="90" t="s">
        <v>51</v>
      </c>
      <c r="F2" s="87"/>
      <c r="H2" s="82" t="s">
        <v>22</v>
      </c>
      <c r="I2" s="82" t="s">
        <v>28</v>
      </c>
      <c r="J2" s="83">
        <f t="shared" ref="J2:J8" si="1">COUNTIFS(C:C,H2,D:D,I2)</f>
        <v>38</v>
      </c>
      <c r="K2" s="83"/>
      <c r="M2" s="83" t="s">
        <v>22</v>
      </c>
      <c r="N2" s="83" t="s">
        <v>97</v>
      </c>
    </row>
    <row r="3" spans="1:14" x14ac:dyDescent="0.2">
      <c r="A3">
        <f t="shared" si="0"/>
        <v>52</v>
      </c>
      <c r="B3" s="86">
        <v>44563</v>
      </c>
      <c r="C3" s="87" t="s">
        <v>22</v>
      </c>
      <c r="D3" s="88" t="s">
        <v>1</v>
      </c>
      <c r="E3" s="91"/>
      <c r="F3" s="87"/>
      <c r="H3" s="82" t="s">
        <v>22</v>
      </c>
      <c r="I3" s="82" t="s">
        <v>27</v>
      </c>
      <c r="J3" s="83">
        <f t="shared" si="1"/>
        <v>39</v>
      </c>
      <c r="K3" s="83"/>
      <c r="M3" s="83" t="s">
        <v>33</v>
      </c>
      <c r="N3" s="83" t="s">
        <v>98</v>
      </c>
    </row>
    <row r="4" spans="1:14" x14ac:dyDescent="0.2">
      <c r="A4">
        <f>WEEKNUM(B4,21)</f>
        <v>1</v>
      </c>
      <c r="B4" s="86">
        <v>44564</v>
      </c>
      <c r="C4" s="87" t="s">
        <v>22</v>
      </c>
      <c r="D4" s="88" t="s">
        <v>28</v>
      </c>
      <c r="E4" s="91"/>
      <c r="F4" s="87"/>
      <c r="H4" s="82" t="s">
        <v>22</v>
      </c>
      <c r="I4" s="82" t="s">
        <v>26</v>
      </c>
      <c r="J4" s="83">
        <f t="shared" si="1"/>
        <v>41</v>
      </c>
      <c r="K4" s="83"/>
      <c r="M4" s="83" t="s">
        <v>25</v>
      </c>
      <c r="N4" s="83" t="s">
        <v>99</v>
      </c>
    </row>
    <row r="5" spans="1:14" x14ac:dyDescent="0.2">
      <c r="A5">
        <f t="shared" ref="A5:A68" si="2">WEEKNUM(B5,21)</f>
        <v>1</v>
      </c>
      <c r="B5" s="86">
        <v>44565</v>
      </c>
      <c r="C5" s="87" t="s">
        <v>22</v>
      </c>
      <c r="D5" s="88" t="s">
        <v>27</v>
      </c>
      <c r="E5" s="91"/>
      <c r="F5" s="87"/>
      <c r="H5" s="82" t="s">
        <v>22</v>
      </c>
      <c r="I5" s="82" t="s">
        <v>24</v>
      </c>
      <c r="J5" s="83">
        <f t="shared" si="1"/>
        <v>39</v>
      </c>
      <c r="K5" s="83"/>
      <c r="M5" s="83" t="s">
        <v>96</v>
      </c>
      <c r="N5" s="83" t="s">
        <v>100</v>
      </c>
    </row>
    <row r="6" spans="1:14" x14ac:dyDescent="0.2">
      <c r="A6">
        <f t="shared" si="2"/>
        <v>1</v>
      </c>
      <c r="B6" s="86">
        <v>44566</v>
      </c>
      <c r="C6" s="87" t="s">
        <v>22</v>
      </c>
      <c r="D6" s="88" t="s">
        <v>26</v>
      </c>
      <c r="E6" s="91"/>
      <c r="F6" s="87"/>
      <c r="H6" s="82" t="s">
        <v>22</v>
      </c>
      <c r="I6" s="82" t="s">
        <v>34</v>
      </c>
      <c r="J6" s="83">
        <f t="shared" si="1"/>
        <v>38</v>
      </c>
      <c r="K6" s="83">
        <f>SUM(J2:J6)</f>
        <v>195</v>
      </c>
      <c r="M6" s="83"/>
      <c r="N6" s="83"/>
    </row>
    <row r="7" spans="1:14" x14ac:dyDescent="0.2">
      <c r="A7">
        <f t="shared" si="2"/>
        <v>1</v>
      </c>
      <c r="B7" s="86">
        <v>44567</v>
      </c>
      <c r="C7" s="87" t="s">
        <v>22</v>
      </c>
      <c r="D7" s="88" t="s">
        <v>24</v>
      </c>
      <c r="E7" s="91"/>
      <c r="F7" s="87"/>
      <c r="H7" s="82" t="s">
        <v>22</v>
      </c>
      <c r="I7" s="82" t="s">
        <v>0</v>
      </c>
      <c r="J7" s="83">
        <f t="shared" si="1"/>
        <v>53</v>
      </c>
      <c r="K7" s="83">
        <f>SUM(J7)</f>
        <v>53</v>
      </c>
      <c r="M7" s="83"/>
      <c r="N7" s="83"/>
    </row>
    <row r="8" spans="1:14" x14ac:dyDescent="0.2">
      <c r="A8">
        <f t="shared" si="2"/>
        <v>1</v>
      </c>
      <c r="B8" s="86">
        <v>44568</v>
      </c>
      <c r="C8" s="87" t="s">
        <v>22</v>
      </c>
      <c r="D8" s="88" t="s">
        <v>34</v>
      </c>
      <c r="E8" s="91"/>
      <c r="F8" s="87"/>
      <c r="H8" s="82" t="s">
        <v>22</v>
      </c>
      <c r="I8" s="82" t="s">
        <v>1</v>
      </c>
      <c r="J8" s="83">
        <f t="shared" si="1"/>
        <v>60</v>
      </c>
      <c r="K8" s="83">
        <f>SUM(J8)</f>
        <v>60</v>
      </c>
      <c r="M8" s="83"/>
      <c r="N8" s="83"/>
    </row>
    <row r="9" spans="1:14" x14ac:dyDescent="0.2">
      <c r="A9">
        <f t="shared" si="2"/>
        <v>1</v>
      </c>
      <c r="B9" s="86">
        <v>44569</v>
      </c>
      <c r="C9" s="87" t="s">
        <v>22</v>
      </c>
      <c r="D9" s="88" t="s">
        <v>0</v>
      </c>
      <c r="E9" s="91"/>
      <c r="F9" s="87"/>
      <c r="H9" s="82"/>
      <c r="I9" s="82"/>
      <c r="J9" s="83">
        <f>SUM(J2:J8)</f>
        <v>308</v>
      </c>
      <c r="K9" s="83"/>
    </row>
    <row r="10" spans="1:14" x14ac:dyDescent="0.2">
      <c r="A10">
        <f t="shared" si="2"/>
        <v>1</v>
      </c>
      <c r="B10" s="86">
        <v>44570</v>
      </c>
      <c r="C10" s="87" t="s">
        <v>22</v>
      </c>
      <c r="D10" s="88" t="s">
        <v>1</v>
      </c>
      <c r="E10" s="91"/>
      <c r="F10" s="87"/>
      <c r="H10" s="82" t="s">
        <v>33</v>
      </c>
      <c r="I10" s="82" t="s">
        <v>28</v>
      </c>
      <c r="J10" s="83">
        <f t="shared" ref="J10:J16" si="3">COUNTIFS(C:C,H10,D:D,I10)</f>
        <v>5</v>
      </c>
      <c r="K10" s="83"/>
    </row>
    <row r="11" spans="1:14" x14ac:dyDescent="0.2">
      <c r="A11">
        <f t="shared" si="2"/>
        <v>2</v>
      </c>
      <c r="B11" s="86">
        <v>44571</v>
      </c>
      <c r="C11" s="87" t="s">
        <v>22</v>
      </c>
      <c r="D11" s="88" t="s">
        <v>28</v>
      </c>
      <c r="E11" s="91"/>
      <c r="F11" s="87"/>
      <c r="H11" s="82" t="s">
        <v>33</v>
      </c>
      <c r="I11" s="82" t="s">
        <v>27</v>
      </c>
      <c r="J11" s="83">
        <f t="shared" si="3"/>
        <v>5</v>
      </c>
      <c r="K11" s="83"/>
    </row>
    <row r="12" spans="1:14" x14ac:dyDescent="0.2">
      <c r="A12">
        <f t="shared" si="2"/>
        <v>2</v>
      </c>
      <c r="B12" s="86">
        <v>44572</v>
      </c>
      <c r="C12" s="87" t="s">
        <v>22</v>
      </c>
      <c r="D12" s="88" t="s">
        <v>27</v>
      </c>
      <c r="E12" s="91"/>
      <c r="F12" s="87"/>
      <c r="H12" s="82" t="s">
        <v>33</v>
      </c>
      <c r="I12" s="82" t="s">
        <v>26</v>
      </c>
      <c r="J12" s="83">
        <f t="shared" si="3"/>
        <v>4</v>
      </c>
      <c r="K12" s="83"/>
    </row>
    <row r="13" spans="1:14" x14ac:dyDescent="0.2">
      <c r="A13">
        <f t="shared" si="2"/>
        <v>2</v>
      </c>
      <c r="B13" s="86">
        <v>44573</v>
      </c>
      <c r="C13" s="87" t="s">
        <v>22</v>
      </c>
      <c r="D13" s="88" t="s">
        <v>26</v>
      </c>
      <c r="E13" s="91"/>
      <c r="F13" s="87"/>
      <c r="H13" s="82" t="s">
        <v>33</v>
      </c>
      <c r="I13" s="82" t="s">
        <v>24</v>
      </c>
      <c r="J13" s="83">
        <f t="shared" si="3"/>
        <v>5</v>
      </c>
      <c r="K13" s="83"/>
    </row>
    <row r="14" spans="1:14" x14ac:dyDescent="0.2">
      <c r="A14">
        <f t="shared" si="2"/>
        <v>2</v>
      </c>
      <c r="B14" s="86">
        <v>44574</v>
      </c>
      <c r="C14" s="87" t="s">
        <v>22</v>
      </c>
      <c r="D14" s="88" t="s">
        <v>24</v>
      </c>
      <c r="E14" s="91"/>
      <c r="F14" s="87"/>
      <c r="H14" s="82" t="s">
        <v>33</v>
      </c>
      <c r="I14" s="82" t="s">
        <v>34</v>
      </c>
      <c r="J14" s="83">
        <f t="shared" si="3"/>
        <v>6</v>
      </c>
      <c r="K14" s="83"/>
    </row>
    <row r="15" spans="1:14" x14ac:dyDescent="0.2">
      <c r="A15">
        <f t="shared" si="2"/>
        <v>2</v>
      </c>
      <c r="B15" s="86">
        <v>44575</v>
      </c>
      <c r="C15" s="87" t="s">
        <v>22</v>
      </c>
      <c r="D15" s="88" t="s">
        <v>34</v>
      </c>
      <c r="E15" s="91"/>
      <c r="F15" s="87"/>
      <c r="H15" s="82" t="s">
        <v>33</v>
      </c>
      <c r="I15" s="82" t="s">
        <v>0</v>
      </c>
      <c r="J15" s="83">
        <f t="shared" si="3"/>
        <v>0</v>
      </c>
      <c r="K15" s="83"/>
    </row>
    <row r="16" spans="1:14" x14ac:dyDescent="0.2">
      <c r="A16">
        <f t="shared" si="2"/>
        <v>2</v>
      </c>
      <c r="B16" s="86">
        <v>44576</v>
      </c>
      <c r="C16" s="87" t="s">
        <v>22</v>
      </c>
      <c r="D16" s="88" t="s">
        <v>0</v>
      </c>
      <c r="E16" s="91"/>
      <c r="F16" s="87"/>
      <c r="H16" s="82" t="s">
        <v>33</v>
      </c>
      <c r="I16" s="82" t="s">
        <v>1</v>
      </c>
      <c r="J16" s="83">
        <f t="shared" si="3"/>
        <v>0</v>
      </c>
      <c r="K16" s="83"/>
    </row>
    <row r="17" spans="1:11" x14ac:dyDescent="0.2">
      <c r="A17">
        <f t="shared" si="2"/>
        <v>2</v>
      </c>
      <c r="B17" s="86">
        <v>44577</v>
      </c>
      <c r="C17" s="87" t="s">
        <v>22</v>
      </c>
      <c r="D17" s="88" t="s">
        <v>1</v>
      </c>
      <c r="E17" s="91"/>
      <c r="F17" s="87"/>
      <c r="H17" s="83"/>
      <c r="I17" s="83"/>
      <c r="J17" s="83">
        <f>SUM(J10:J16)</f>
        <v>25</v>
      </c>
      <c r="K17" s="83">
        <f>SUM(J17)</f>
        <v>25</v>
      </c>
    </row>
    <row r="18" spans="1:11" x14ac:dyDescent="0.2">
      <c r="A18">
        <f t="shared" si="2"/>
        <v>3</v>
      </c>
      <c r="B18" s="86">
        <v>44578</v>
      </c>
      <c r="C18" s="87" t="s">
        <v>22</v>
      </c>
      <c r="D18" s="88" t="s">
        <v>28</v>
      </c>
      <c r="E18" s="91"/>
      <c r="F18" s="87"/>
      <c r="H18" s="82" t="s">
        <v>25</v>
      </c>
      <c r="I18" s="82" t="s">
        <v>28</v>
      </c>
      <c r="J18" s="83">
        <f t="shared" ref="J18:J24" si="4">COUNTIFS(C:C,H18,D:D,I18)</f>
        <v>6</v>
      </c>
      <c r="K18" s="83"/>
    </row>
    <row r="19" spans="1:11" x14ac:dyDescent="0.2">
      <c r="A19">
        <f t="shared" si="2"/>
        <v>3</v>
      </c>
      <c r="B19" s="86">
        <v>44579</v>
      </c>
      <c r="C19" s="87" t="s">
        <v>22</v>
      </c>
      <c r="D19" s="88" t="s">
        <v>27</v>
      </c>
      <c r="E19" s="91"/>
      <c r="F19" s="87"/>
      <c r="H19" s="82" t="s">
        <v>25</v>
      </c>
      <c r="I19" s="82" t="s">
        <v>27</v>
      </c>
      <c r="J19" s="83">
        <f t="shared" si="4"/>
        <v>7</v>
      </c>
      <c r="K19" s="83"/>
    </row>
    <row r="20" spans="1:11" x14ac:dyDescent="0.2">
      <c r="A20">
        <f t="shared" si="2"/>
        <v>3</v>
      </c>
      <c r="B20" s="86">
        <v>44580</v>
      </c>
      <c r="C20" s="87" t="s">
        <v>22</v>
      </c>
      <c r="D20" s="88" t="s">
        <v>26</v>
      </c>
      <c r="E20" s="91"/>
      <c r="F20" s="87"/>
      <c r="H20" s="82" t="s">
        <v>25</v>
      </c>
      <c r="I20" s="82" t="s">
        <v>26</v>
      </c>
      <c r="J20" s="83">
        <f t="shared" si="4"/>
        <v>7</v>
      </c>
      <c r="K20" s="83"/>
    </row>
    <row r="21" spans="1:11" x14ac:dyDescent="0.2">
      <c r="A21">
        <f t="shared" si="2"/>
        <v>3</v>
      </c>
      <c r="B21" s="86">
        <v>44581</v>
      </c>
      <c r="C21" s="87" t="s">
        <v>22</v>
      </c>
      <c r="D21" s="88" t="s">
        <v>24</v>
      </c>
      <c r="E21" s="91"/>
      <c r="F21" s="87"/>
      <c r="H21" s="82" t="s">
        <v>25</v>
      </c>
      <c r="I21" s="82" t="s">
        <v>24</v>
      </c>
      <c r="J21" s="83">
        <f t="shared" si="4"/>
        <v>6</v>
      </c>
      <c r="K21" s="83"/>
    </row>
    <row r="22" spans="1:11" x14ac:dyDescent="0.2">
      <c r="A22">
        <f t="shared" si="2"/>
        <v>3</v>
      </c>
      <c r="B22" s="86">
        <v>44582</v>
      </c>
      <c r="C22" s="87" t="s">
        <v>22</v>
      </c>
      <c r="D22" s="88" t="s">
        <v>34</v>
      </c>
      <c r="E22" s="91"/>
      <c r="F22" s="87"/>
      <c r="H22" s="82" t="s">
        <v>25</v>
      </c>
      <c r="I22" s="82" t="s">
        <v>34</v>
      </c>
      <c r="J22" s="83">
        <f t="shared" si="4"/>
        <v>6</v>
      </c>
      <c r="K22" s="83"/>
    </row>
    <row r="23" spans="1:11" x14ac:dyDescent="0.2">
      <c r="A23">
        <f t="shared" si="2"/>
        <v>3</v>
      </c>
      <c r="B23" s="86">
        <v>44583</v>
      </c>
      <c r="C23" s="87" t="s">
        <v>22</v>
      </c>
      <c r="D23" s="88" t="s">
        <v>0</v>
      </c>
      <c r="E23" s="91"/>
      <c r="F23" s="87"/>
      <c r="H23" s="82" t="s">
        <v>25</v>
      </c>
      <c r="I23" s="82" t="s">
        <v>0</v>
      </c>
      <c r="J23" s="83">
        <f t="shared" si="4"/>
        <v>0</v>
      </c>
      <c r="K23" s="83"/>
    </row>
    <row r="24" spans="1:11" x14ac:dyDescent="0.2">
      <c r="A24">
        <f t="shared" si="2"/>
        <v>3</v>
      </c>
      <c r="B24" s="86">
        <v>44584</v>
      </c>
      <c r="C24" s="87" t="s">
        <v>22</v>
      </c>
      <c r="D24" s="88" t="s">
        <v>1</v>
      </c>
      <c r="E24" s="91"/>
      <c r="F24" s="87"/>
      <c r="H24" s="82" t="s">
        <v>25</v>
      </c>
      <c r="I24" s="82" t="s">
        <v>1</v>
      </c>
      <c r="J24" s="83">
        <f t="shared" si="4"/>
        <v>0</v>
      </c>
      <c r="K24" s="83"/>
    </row>
    <row r="25" spans="1:11" x14ac:dyDescent="0.2">
      <c r="A25">
        <f t="shared" si="2"/>
        <v>4</v>
      </c>
      <c r="B25" s="86">
        <v>44585</v>
      </c>
      <c r="C25" s="87" t="s">
        <v>22</v>
      </c>
      <c r="D25" s="88" t="s">
        <v>28</v>
      </c>
      <c r="E25" s="91"/>
      <c r="F25" s="87"/>
      <c r="H25" s="83"/>
      <c r="I25" s="83"/>
      <c r="J25" s="83">
        <f>SUM(J18:J24)</f>
        <v>32</v>
      </c>
      <c r="K25" s="83">
        <f>SUM(J25)</f>
        <v>32</v>
      </c>
    </row>
    <row r="26" spans="1:11" x14ac:dyDescent="0.2">
      <c r="A26">
        <f t="shared" si="2"/>
        <v>4</v>
      </c>
      <c r="B26" s="86">
        <v>44586</v>
      </c>
      <c r="C26" s="87" t="s">
        <v>22</v>
      </c>
      <c r="D26" s="88" t="s">
        <v>27</v>
      </c>
      <c r="E26" s="91"/>
      <c r="F26" s="87"/>
      <c r="H26" s="82" t="s">
        <v>96</v>
      </c>
      <c r="I26" s="82" t="s">
        <v>28</v>
      </c>
      <c r="J26" s="83">
        <f t="shared" ref="J26:J32" si="5">COUNTIFS(C:C,H26,D:D,I26)</f>
        <v>0</v>
      </c>
      <c r="K26" s="83"/>
    </row>
    <row r="27" spans="1:11" x14ac:dyDescent="0.2">
      <c r="A27">
        <f t="shared" si="2"/>
        <v>4</v>
      </c>
      <c r="B27" s="86">
        <v>44587</v>
      </c>
      <c r="C27" s="87" t="s">
        <v>22</v>
      </c>
      <c r="D27" s="88" t="s">
        <v>26</v>
      </c>
      <c r="E27" s="91"/>
      <c r="F27" s="87"/>
      <c r="H27" s="82" t="s">
        <v>96</v>
      </c>
      <c r="I27" s="82" t="s">
        <v>27</v>
      </c>
      <c r="J27" s="83">
        <f t="shared" si="5"/>
        <v>0</v>
      </c>
      <c r="K27" s="83"/>
    </row>
    <row r="28" spans="1:11" x14ac:dyDescent="0.2">
      <c r="A28">
        <f t="shared" si="2"/>
        <v>4</v>
      </c>
      <c r="B28" s="86">
        <v>44588</v>
      </c>
      <c r="C28" s="87" t="s">
        <v>22</v>
      </c>
      <c r="D28" s="88" t="s">
        <v>24</v>
      </c>
      <c r="E28" s="91"/>
      <c r="F28" s="87"/>
      <c r="H28" s="82" t="s">
        <v>96</v>
      </c>
      <c r="I28" s="82" t="s">
        <v>26</v>
      </c>
      <c r="J28" s="83">
        <f t="shared" si="5"/>
        <v>0</v>
      </c>
      <c r="K28" s="83"/>
    </row>
    <row r="29" spans="1:11" x14ac:dyDescent="0.2">
      <c r="A29">
        <f t="shared" si="2"/>
        <v>4</v>
      </c>
      <c r="B29" s="86">
        <v>44589</v>
      </c>
      <c r="C29" s="87" t="s">
        <v>22</v>
      </c>
      <c r="D29" s="88" t="s">
        <v>34</v>
      </c>
      <c r="E29" s="91"/>
      <c r="F29" s="87"/>
      <c r="H29" s="82" t="s">
        <v>96</v>
      </c>
      <c r="I29" s="82" t="s">
        <v>24</v>
      </c>
      <c r="J29" s="83">
        <f t="shared" si="5"/>
        <v>0</v>
      </c>
      <c r="K29" s="83"/>
    </row>
    <row r="30" spans="1:11" x14ac:dyDescent="0.2">
      <c r="A30">
        <f t="shared" si="2"/>
        <v>4</v>
      </c>
      <c r="B30" s="86">
        <v>44590</v>
      </c>
      <c r="C30" s="87" t="s">
        <v>22</v>
      </c>
      <c r="D30" s="88" t="s">
        <v>0</v>
      </c>
      <c r="E30" s="91"/>
      <c r="F30" s="87"/>
      <c r="H30" s="82" t="s">
        <v>96</v>
      </c>
      <c r="I30" s="82" t="s">
        <v>34</v>
      </c>
      <c r="J30" s="83">
        <f t="shared" si="5"/>
        <v>0</v>
      </c>
      <c r="K30" s="83"/>
    </row>
    <row r="31" spans="1:11" x14ac:dyDescent="0.2">
      <c r="A31">
        <f t="shared" si="2"/>
        <v>4</v>
      </c>
      <c r="B31" s="86">
        <v>44591</v>
      </c>
      <c r="C31" s="87" t="s">
        <v>22</v>
      </c>
      <c r="D31" s="88" t="s">
        <v>1</v>
      </c>
      <c r="E31" s="91"/>
      <c r="F31" s="87"/>
      <c r="H31" s="82" t="s">
        <v>96</v>
      </c>
      <c r="I31" s="82" t="s">
        <v>0</v>
      </c>
      <c r="J31" s="83">
        <f t="shared" si="5"/>
        <v>0</v>
      </c>
      <c r="K31" s="83"/>
    </row>
    <row r="32" spans="1:11" x14ac:dyDescent="0.2">
      <c r="A32">
        <f t="shared" si="2"/>
        <v>5</v>
      </c>
      <c r="B32" s="86">
        <v>44592</v>
      </c>
      <c r="C32" s="87" t="s">
        <v>22</v>
      </c>
      <c r="D32" s="88" t="s">
        <v>28</v>
      </c>
      <c r="E32" s="91"/>
      <c r="F32" s="87"/>
      <c r="H32" s="82" t="s">
        <v>96</v>
      </c>
      <c r="I32" s="82" t="s">
        <v>1</v>
      </c>
      <c r="J32" s="83">
        <f t="shared" si="5"/>
        <v>0</v>
      </c>
      <c r="K32" s="83"/>
    </row>
    <row r="33" spans="1:12" x14ac:dyDescent="0.2">
      <c r="A33">
        <f t="shared" si="2"/>
        <v>5</v>
      </c>
      <c r="B33" s="86">
        <v>44593</v>
      </c>
      <c r="C33" s="87" t="s">
        <v>22</v>
      </c>
      <c r="D33" s="88" t="s">
        <v>27</v>
      </c>
      <c r="E33" s="91"/>
      <c r="F33" s="87"/>
      <c r="H33" s="83"/>
      <c r="I33" s="83"/>
      <c r="J33" s="83">
        <f>SUM(J26:J32)</f>
        <v>0</v>
      </c>
      <c r="K33" s="94">
        <f>SUM(J33)</f>
        <v>0</v>
      </c>
    </row>
    <row r="34" spans="1:12" x14ac:dyDescent="0.2">
      <c r="A34">
        <f t="shared" si="2"/>
        <v>5</v>
      </c>
      <c r="B34" s="86">
        <v>44594</v>
      </c>
      <c r="C34" s="87" t="s">
        <v>22</v>
      </c>
      <c r="D34" s="88" t="s">
        <v>26</v>
      </c>
      <c r="E34" s="91"/>
      <c r="F34" s="87"/>
      <c r="K34" s="83">
        <f>SUM(K2:K33)</f>
        <v>365</v>
      </c>
      <c r="L34" s="82" t="s">
        <v>101</v>
      </c>
    </row>
    <row r="35" spans="1:12" x14ac:dyDescent="0.2">
      <c r="A35">
        <f t="shared" si="2"/>
        <v>5</v>
      </c>
      <c r="B35" s="86">
        <v>44595</v>
      </c>
      <c r="C35" s="87" t="s">
        <v>22</v>
      </c>
      <c r="D35" s="88" t="s">
        <v>24</v>
      </c>
      <c r="E35" s="91"/>
      <c r="F35" s="87"/>
    </row>
    <row r="36" spans="1:12" x14ac:dyDescent="0.2">
      <c r="A36">
        <f t="shared" si="2"/>
        <v>5</v>
      </c>
      <c r="B36" s="86">
        <v>44596</v>
      </c>
      <c r="C36" s="87" t="s">
        <v>22</v>
      </c>
      <c r="D36" s="88" t="s">
        <v>34</v>
      </c>
      <c r="E36" s="91"/>
      <c r="F36" s="87"/>
    </row>
    <row r="37" spans="1:12" x14ac:dyDescent="0.2">
      <c r="A37">
        <f t="shared" si="2"/>
        <v>5</v>
      </c>
      <c r="B37" s="86">
        <v>44597</v>
      </c>
      <c r="C37" s="87" t="s">
        <v>22</v>
      </c>
      <c r="D37" s="88" t="s">
        <v>0</v>
      </c>
      <c r="E37" s="91"/>
      <c r="F37" s="87"/>
    </row>
    <row r="38" spans="1:12" x14ac:dyDescent="0.2">
      <c r="A38">
        <f t="shared" si="2"/>
        <v>5</v>
      </c>
      <c r="B38" s="86">
        <v>44598</v>
      </c>
      <c r="C38" s="87" t="s">
        <v>22</v>
      </c>
      <c r="D38" s="88" t="s">
        <v>1</v>
      </c>
      <c r="E38" s="91"/>
      <c r="F38" s="87"/>
    </row>
    <row r="39" spans="1:12" x14ac:dyDescent="0.2">
      <c r="A39">
        <f t="shared" si="2"/>
        <v>6</v>
      </c>
      <c r="B39" s="86">
        <v>44599</v>
      </c>
      <c r="C39" s="87" t="s">
        <v>22</v>
      </c>
      <c r="D39" s="88" t="s">
        <v>28</v>
      </c>
      <c r="E39" s="91"/>
      <c r="F39" s="87"/>
    </row>
    <row r="40" spans="1:12" x14ac:dyDescent="0.2">
      <c r="A40">
        <f t="shared" si="2"/>
        <v>6</v>
      </c>
      <c r="B40" s="86">
        <v>44600</v>
      </c>
      <c r="C40" s="87" t="s">
        <v>22</v>
      </c>
      <c r="D40" s="88" t="s">
        <v>27</v>
      </c>
      <c r="E40" s="91"/>
      <c r="F40" s="87"/>
    </row>
    <row r="41" spans="1:12" x14ac:dyDescent="0.2">
      <c r="A41">
        <f t="shared" si="2"/>
        <v>6</v>
      </c>
      <c r="B41" s="86">
        <v>44601</v>
      </c>
      <c r="C41" s="87" t="s">
        <v>22</v>
      </c>
      <c r="D41" s="88" t="s">
        <v>26</v>
      </c>
      <c r="E41" s="91"/>
      <c r="F41" s="87"/>
    </row>
    <row r="42" spans="1:12" x14ac:dyDescent="0.2">
      <c r="A42">
        <f t="shared" si="2"/>
        <v>6</v>
      </c>
      <c r="B42" s="86">
        <v>44602</v>
      </c>
      <c r="C42" s="87" t="s">
        <v>22</v>
      </c>
      <c r="D42" s="88" t="s">
        <v>24</v>
      </c>
      <c r="E42" s="91"/>
      <c r="F42" s="87"/>
    </row>
    <row r="43" spans="1:12" x14ac:dyDescent="0.2">
      <c r="A43">
        <f t="shared" si="2"/>
        <v>6</v>
      </c>
      <c r="B43" s="86">
        <v>44603</v>
      </c>
      <c r="C43" s="87" t="s">
        <v>22</v>
      </c>
      <c r="D43" s="88" t="s">
        <v>34</v>
      </c>
      <c r="E43" s="91"/>
      <c r="F43" s="87"/>
    </row>
    <row r="44" spans="1:12" x14ac:dyDescent="0.2">
      <c r="A44">
        <f t="shared" si="2"/>
        <v>6</v>
      </c>
      <c r="B44" s="86">
        <v>44604</v>
      </c>
      <c r="C44" s="87" t="s">
        <v>22</v>
      </c>
      <c r="D44" s="88" t="s">
        <v>0</v>
      </c>
      <c r="E44" s="91"/>
      <c r="F44" s="87"/>
    </row>
    <row r="45" spans="1:12" x14ac:dyDescent="0.2">
      <c r="A45">
        <f t="shared" si="2"/>
        <v>6</v>
      </c>
      <c r="B45" s="86">
        <v>44605</v>
      </c>
      <c r="C45" s="87" t="s">
        <v>22</v>
      </c>
      <c r="D45" s="88" t="s">
        <v>1</v>
      </c>
      <c r="E45" s="91"/>
      <c r="F45" s="87"/>
    </row>
    <row r="46" spans="1:12" x14ac:dyDescent="0.2">
      <c r="A46">
        <f t="shared" si="2"/>
        <v>7</v>
      </c>
      <c r="B46" s="86">
        <v>44606</v>
      </c>
      <c r="C46" s="87" t="s">
        <v>22</v>
      </c>
      <c r="D46" s="88" t="s">
        <v>28</v>
      </c>
      <c r="E46" s="91"/>
      <c r="F46" s="87"/>
    </row>
    <row r="47" spans="1:12" x14ac:dyDescent="0.2">
      <c r="A47">
        <f t="shared" si="2"/>
        <v>7</v>
      </c>
      <c r="B47" s="86">
        <v>44607</v>
      </c>
      <c r="C47" s="87" t="s">
        <v>22</v>
      </c>
      <c r="D47" s="88" t="s">
        <v>27</v>
      </c>
      <c r="E47" s="91"/>
      <c r="F47" s="87"/>
    </row>
    <row r="48" spans="1:12" x14ac:dyDescent="0.2">
      <c r="A48">
        <f t="shared" si="2"/>
        <v>7</v>
      </c>
      <c r="B48" s="86">
        <v>44608</v>
      </c>
      <c r="C48" s="87" t="s">
        <v>22</v>
      </c>
      <c r="D48" s="88" t="s">
        <v>26</v>
      </c>
      <c r="E48" s="91"/>
      <c r="F48" s="87"/>
    </row>
    <row r="49" spans="1:6" x14ac:dyDescent="0.2">
      <c r="A49">
        <f t="shared" si="2"/>
        <v>7</v>
      </c>
      <c r="B49" s="86">
        <v>44609</v>
      </c>
      <c r="C49" s="87" t="s">
        <v>22</v>
      </c>
      <c r="D49" s="88" t="s">
        <v>24</v>
      </c>
      <c r="E49" s="91"/>
      <c r="F49" s="87"/>
    </row>
    <row r="50" spans="1:6" x14ac:dyDescent="0.2">
      <c r="A50">
        <f t="shared" si="2"/>
        <v>7</v>
      </c>
      <c r="B50" s="86">
        <v>44610</v>
      </c>
      <c r="C50" s="87" t="s">
        <v>22</v>
      </c>
      <c r="D50" s="88" t="s">
        <v>34</v>
      </c>
      <c r="E50" s="91"/>
      <c r="F50" s="87"/>
    </row>
    <row r="51" spans="1:6" x14ac:dyDescent="0.2">
      <c r="A51">
        <f t="shared" si="2"/>
        <v>7</v>
      </c>
      <c r="B51" s="86">
        <v>44611</v>
      </c>
      <c r="C51" s="87" t="s">
        <v>22</v>
      </c>
      <c r="D51" s="88" t="s">
        <v>0</v>
      </c>
      <c r="E51" s="91"/>
      <c r="F51" s="87"/>
    </row>
    <row r="52" spans="1:6" x14ac:dyDescent="0.2">
      <c r="A52">
        <f t="shared" si="2"/>
        <v>7</v>
      </c>
      <c r="B52" s="86">
        <v>44612</v>
      </c>
      <c r="C52" s="87" t="s">
        <v>22</v>
      </c>
      <c r="D52" s="88" t="s">
        <v>1</v>
      </c>
      <c r="E52" s="91"/>
      <c r="F52" s="87"/>
    </row>
    <row r="53" spans="1:6" x14ac:dyDescent="0.2">
      <c r="A53">
        <f t="shared" si="2"/>
        <v>8</v>
      </c>
      <c r="B53" s="86">
        <v>44613</v>
      </c>
      <c r="C53" s="88" t="s">
        <v>33</v>
      </c>
      <c r="D53" s="88" t="s">
        <v>28</v>
      </c>
      <c r="E53" s="90" t="s">
        <v>47</v>
      </c>
      <c r="F53" s="87"/>
    </row>
    <row r="54" spans="1:6" x14ac:dyDescent="0.2">
      <c r="A54">
        <f t="shared" si="2"/>
        <v>8</v>
      </c>
      <c r="B54" s="86">
        <v>44614</v>
      </c>
      <c r="C54" s="88" t="s">
        <v>33</v>
      </c>
      <c r="D54" s="88" t="s">
        <v>27</v>
      </c>
      <c r="E54" s="90" t="s">
        <v>47</v>
      </c>
      <c r="F54" s="87"/>
    </row>
    <row r="55" spans="1:6" x14ac:dyDescent="0.2">
      <c r="A55">
        <f t="shared" si="2"/>
        <v>8</v>
      </c>
      <c r="B55" s="86">
        <v>44615</v>
      </c>
      <c r="C55" s="88" t="s">
        <v>33</v>
      </c>
      <c r="D55" s="88" t="s">
        <v>26</v>
      </c>
      <c r="E55" s="90" t="s">
        <v>47</v>
      </c>
      <c r="F55" s="87"/>
    </row>
    <row r="56" spans="1:6" x14ac:dyDescent="0.2">
      <c r="A56">
        <f t="shared" si="2"/>
        <v>8</v>
      </c>
      <c r="B56" s="86">
        <v>44616</v>
      </c>
      <c r="C56" s="88" t="s">
        <v>33</v>
      </c>
      <c r="D56" s="88" t="s">
        <v>24</v>
      </c>
      <c r="E56" s="90" t="s">
        <v>47</v>
      </c>
      <c r="F56" s="87"/>
    </row>
    <row r="57" spans="1:6" x14ac:dyDescent="0.2">
      <c r="A57">
        <f t="shared" si="2"/>
        <v>8</v>
      </c>
      <c r="B57" s="86">
        <v>44617</v>
      </c>
      <c r="C57" s="88" t="s">
        <v>33</v>
      </c>
      <c r="D57" s="88" t="s">
        <v>34</v>
      </c>
      <c r="E57" s="90" t="s">
        <v>47</v>
      </c>
      <c r="F57" s="87"/>
    </row>
    <row r="58" spans="1:6" x14ac:dyDescent="0.2">
      <c r="A58">
        <f t="shared" si="2"/>
        <v>8</v>
      </c>
      <c r="B58" s="86">
        <v>44618</v>
      </c>
      <c r="C58" s="88" t="s">
        <v>22</v>
      </c>
      <c r="D58" s="88" t="s">
        <v>0</v>
      </c>
      <c r="E58" s="90"/>
      <c r="F58" s="87"/>
    </row>
    <row r="59" spans="1:6" x14ac:dyDescent="0.2">
      <c r="A59">
        <f t="shared" si="2"/>
        <v>8</v>
      </c>
      <c r="B59" s="86">
        <v>44619</v>
      </c>
      <c r="C59" s="87" t="s">
        <v>22</v>
      </c>
      <c r="D59" s="88" t="s">
        <v>1</v>
      </c>
      <c r="E59" s="91"/>
      <c r="F59" s="87"/>
    </row>
    <row r="60" spans="1:6" x14ac:dyDescent="0.2">
      <c r="A60">
        <f t="shared" si="2"/>
        <v>9</v>
      </c>
      <c r="B60" s="86">
        <v>44620</v>
      </c>
      <c r="C60" s="87" t="s">
        <v>22</v>
      </c>
      <c r="D60" s="88" t="s">
        <v>28</v>
      </c>
      <c r="E60" s="91"/>
      <c r="F60" s="87"/>
    </row>
    <row r="61" spans="1:6" x14ac:dyDescent="0.2">
      <c r="A61">
        <f t="shared" si="2"/>
        <v>9</v>
      </c>
      <c r="B61" s="86">
        <v>44621</v>
      </c>
      <c r="C61" s="87" t="s">
        <v>22</v>
      </c>
      <c r="D61" s="88" t="s">
        <v>27</v>
      </c>
      <c r="E61" s="91"/>
      <c r="F61" s="87"/>
    </row>
    <row r="62" spans="1:6" x14ac:dyDescent="0.2">
      <c r="A62">
        <f t="shared" si="2"/>
        <v>9</v>
      </c>
      <c r="B62" s="86">
        <v>44622</v>
      </c>
      <c r="C62" s="87" t="s">
        <v>22</v>
      </c>
      <c r="D62" s="88" t="s">
        <v>26</v>
      </c>
      <c r="E62" s="91"/>
      <c r="F62" s="87"/>
    </row>
    <row r="63" spans="1:6" x14ac:dyDescent="0.2">
      <c r="A63">
        <f t="shared" si="2"/>
        <v>9</v>
      </c>
      <c r="B63" s="86">
        <v>44623</v>
      </c>
      <c r="C63" s="87" t="s">
        <v>22</v>
      </c>
      <c r="D63" s="88" t="s">
        <v>24</v>
      </c>
      <c r="E63" s="91"/>
      <c r="F63" s="87"/>
    </row>
    <row r="64" spans="1:6" x14ac:dyDescent="0.2">
      <c r="A64">
        <f t="shared" si="2"/>
        <v>9</v>
      </c>
      <c r="B64" s="86">
        <v>44624</v>
      </c>
      <c r="C64" s="87" t="s">
        <v>22</v>
      </c>
      <c r="D64" s="88" t="s">
        <v>34</v>
      </c>
      <c r="E64" s="91"/>
      <c r="F64" s="87"/>
    </row>
    <row r="65" spans="1:6" x14ac:dyDescent="0.2">
      <c r="A65">
        <f t="shared" si="2"/>
        <v>9</v>
      </c>
      <c r="B65" s="86">
        <v>44625</v>
      </c>
      <c r="C65" s="87" t="s">
        <v>22</v>
      </c>
      <c r="D65" s="88" t="s">
        <v>0</v>
      </c>
      <c r="E65" s="91"/>
      <c r="F65" s="87"/>
    </row>
    <row r="66" spans="1:6" x14ac:dyDescent="0.2">
      <c r="A66">
        <f t="shared" si="2"/>
        <v>9</v>
      </c>
      <c r="B66" s="86">
        <v>44626</v>
      </c>
      <c r="C66" s="87" t="s">
        <v>22</v>
      </c>
      <c r="D66" s="88" t="s">
        <v>1</v>
      </c>
      <c r="E66" s="91"/>
      <c r="F66" s="87"/>
    </row>
    <row r="67" spans="1:6" x14ac:dyDescent="0.2">
      <c r="A67">
        <f t="shared" si="2"/>
        <v>10</v>
      </c>
      <c r="B67" s="86">
        <v>44627</v>
      </c>
      <c r="C67" s="87" t="s">
        <v>22</v>
      </c>
      <c r="D67" s="88" t="s">
        <v>28</v>
      </c>
      <c r="E67" s="91"/>
      <c r="F67" s="87"/>
    </row>
    <row r="68" spans="1:6" x14ac:dyDescent="0.2">
      <c r="A68">
        <f t="shared" si="2"/>
        <v>10</v>
      </c>
      <c r="B68" s="86">
        <v>44628</v>
      </c>
      <c r="C68" s="87" t="s">
        <v>22</v>
      </c>
      <c r="D68" s="88" t="s">
        <v>27</v>
      </c>
      <c r="E68" s="91"/>
      <c r="F68" s="87"/>
    </row>
    <row r="69" spans="1:6" x14ac:dyDescent="0.2">
      <c r="A69">
        <f t="shared" ref="A69:A132" si="6">WEEKNUM(B69,21)</f>
        <v>10</v>
      </c>
      <c r="B69" s="86">
        <v>44629</v>
      </c>
      <c r="C69" s="87" t="s">
        <v>22</v>
      </c>
      <c r="D69" s="88" t="s">
        <v>26</v>
      </c>
      <c r="E69" s="91"/>
      <c r="F69" s="87"/>
    </row>
    <row r="70" spans="1:6" x14ac:dyDescent="0.2">
      <c r="A70">
        <f t="shared" si="6"/>
        <v>10</v>
      </c>
      <c r="B70" s="86">
        <v>44630</v>
      </c>
      <c r="C70" s="87" t="s">
        <v>22</v>
      </c>
      <c r="D70" s="88" t="s">
        <v>24</v>
      </c>
      <c r="E70" s="91"/>
      <c r="F70" s="87"/>
    </row>
    <row r="71" spans="1:6" x14ac:dyDescent="0.2">
      <c r="A71">
        <f t="shared" si="6"/>
        <v>10</v>
      </c>
      <c r="B71" s="86">
        <v>44631</v>
      </c>
      <c r="C71" s="87" t="s">
        <v>22</v>
      </c>
      <c r="D71" s="88" t="s">
        <v>34</v>
      </c>
      <c r="E71" s="91"/>
      <c r="F71" s="87"/>
    </row>
    <row r="72" spans="1:6" x14ac:dyDescent="0.2">
      <c r="A72">
        <f t="shared" si="6"/>
        <v>10</v>
      </c>
      <c r="B72" s="86">
        <v>44632</v>
      </c>
      <c r="C72" s="87" t="s">
        <v>22</v>
      </c>
      <c r="D72" s="88" t="s">
        <v>0</v>
      </c>
      <c r="E72" s="91"/>
      <c r="F72" s="87"/>
    </row>
    <row r="73" spans="1:6" x14ac:dyDescent="0.2">
      <c r="A73">
        <f t="shared" si="6"/>
        <v>10</v>
      </c>
      <c r="B73" s="86">
        <v>44633</v>
      </c>
      <c r="C73" s="87" t="s">
        <v>22</v>
      </c>
      <c r="D73" s="88" t="s">
        <v>1</v>
      </c>
      <c r="E73" s="91"/>
      <c r="F73" s="87"/>
    </row>
    <row r="74" spans="1:6" x14ac:dyDescent="0.2">
      <c r="A74">
        <f t="shared" si="6"/>
        <v>11</v>
      </c>
      <c r="B74" s="86">
        <v>44634</v>
      </c>
      <c r="C74" s="87" t="s">
        <v>22</v>
      </c>
      <c r="D74" s="88" t="s">
        <v>28</v>
      </c>
      <c r="E74" s="91"/>
      <c r="F74" s="87"/>
    </row>
    <row r="75" spans="1:6" x14ac:dyDescent="0.2">
      <c r="A75">
        <f t="shared" si="6"/>
        <v>11</v>
      </c>
      <c r="B75" s="86">
        <v>44635</v>
      </c>
      <c r="C75" s="87" t="s">
        <v>22</v>
      </c>
      <c r="D75" s="88" t="s">
        <v>27</v>
      </c>
      <c r="E75" s="91"/>
      <c r="F75" s="87"/>
    </row>
    <row r="76" spans="1:6" x14ac:dyDescent="0.2">
      <c r="A76">
        <f t="shared" si="6"/>
        <v>11</v>
      </c>
      <c r="B76" s="86">
        <v>44636</v>
      </c>
      <c r="C76" s="87" t="s">
        <v>22</v>
      </c>
      <c r="D76" s="88" t="s">
        <v>26</v>
      </c>
      <c r="E76" s="91"/>
      <c r="F76" s="87"/>
    </row>
    <row r="77" spans="1:6" x14ac:dyDescent="0.2">
      <c r="A77">
        <f t="shared" si="6"/>
        <v>11</v>
      </c>
      <c r="B77" s="86">
        <v>44637</v>
      </c>
      <c r="C77" s="87" t="s">
        <v>22</v>
      </c>
      <c r="D77" s="88" t="s">
        <v>24</v>
      </c>
      <c r="E77" s="91"/>
      <c r="F77" s="87"/>
    </row>
    <row r="78" spans="1:6" x14ac:dyDescent="0.2">
      <c r="A78">
        <f t="shared" si="6"/>
        <v>11</v>
      </c>
      <c r="B78" s="86">
        <v>44638</v>
      </c>
      <c r="C78" s="87" t="s">
        <v>22</v>
      </c>
      <c r="D78" s="88" t="s">
        <v>34</v>
      </c>
      <c r="E78" s="91"/>
      <c r="F78" s="87"/>
    </row>
    <row r="79" spans="1:6" x14ac:dyDescent="0.2">
      <c r="A79">
        <f t="shared" si="6"/>
        <v>11</v>
      </c>
      <c r="B79" s="86">
        <v>44639</v>
      </c>
      <c r="C79" s="87" t="s">
        <v>22</v>
      </c>
      <c r="D79" s="88" t="s">
        <v>0</v>
      </c>
      <c r="E79" s="91"/>
      <c r="F79" s="87"/>
    </row>
    <row r="80" spans="1:6" x14ac:dyDescent="0.2">
      <c r="A80">
        <f t="shared" si="6"/>
        <v>11</v>
      </c>
      <c r="B80" s="86">
        <v>44640</v>
      </c>
      <c r="C80" s="87" t="s">
        <v>22</v>
      </c>
      <c r="D80" s="88" t="s">
        <v>1</v>
      </c>
      <c r="E80" s="91"/>
      <c r="F80" s="87"/>
    </row>
    <row r="81" spans="1:6" x14ac:dyDescent="0.2">
      <c r="A81">
        <f t="shared" si="6"/>
        <v>12</v>
      </c>
      <c r="B81" s="86">
        <v>44641</v>
      </c>
      <c r="C81" s="87" t="s">
        <v>22</v>
      </c>
      <c r="D81" s="88" t="s">
        <v>28</v>
      </c>
      <c r="E81" s="91"/>
      <c r="F81" s="87"/>
    </row>
    <row r="82" spans="1:6" x14ac:dyDescent="0.2">
      <c r="A82">
        <f t="shared" si="6"/>
        <v>12</v>
      </c>
      <c r="B82" s="86">
        <v>44642</v>
      </c>
      <c r="C82" s="87" t="s">
        <v>22</v>
      </c>
      <c r="D82" s="88" t="s">
        <v>27</v>
      </c>
      <c r="E82" s="91"/>
      <c r="F82" s="87"/>
    </row>
    <row r="83" spans="1:6" x14ac:dyDescent="0.2">
      <c r="A83">
        <f t="shared" si="6"/>
        <v>12</v>
      </c>
      <c r="B83" s="86">
        <v>44643</v>
      </c>
      <c r="C83" s="87" t="s">
        <v>22</v>
      </c>
      <c r="D83" s="88" t="s">
        <v>26</v>
      </c>
      <c r="E83" s="91"/>
      <c r="F83" s="87"/>
    </row>
    <row r="84" spans="1:6" x14ac:dyDescent="0.2">
      <c r="A84">
        <f t="shared" si="6"/>
        <v>12</v>
      </c>
      <c r="B84" s="86">
        <v>44644</v>
      </c>
      <c r="C84" s="87" t="s">
        <v>22</v>
      </c>
      <c r="D84" s="88" t="s">
        <v>24</v>
      </c>
      <c r="E84" s="91"/>
      <c r="F84" s="87"/>
    </row>
    <row r="85" spans="1:6" x14ac:dyDescent="0.2">
      <c r="A85">
        <f t="shared" si="6"/>
        <v>12</v>
      </c>
      <c r="B85" s="86">
        <v>44645</v>
      </c>
      <c r="C85" s="87" t="s">
        <v>22</v>
      </c>
      <c r="D85" s="88" t="s">
        <v>34</v>
      </c>
      <c r="E85" s="91"/>
      <c r="F85" s="87"/>
    </row>
    <row r="86" spans="1:6" x14ac:dyDescent="0.2">
      <c r="A86">
        <f t="shared" si="6"/>
        <v>12</v>
      </c>
      <c r="B86" s="86">
        <v>44646</v>
      </c>
      <c r="C86" s="87" t="s">
        <v>22</v>
      </c>
      <c r="D86" s="88" t="s">
        <v>0</v>
      </c>
      <c r="E86" s="91"/>
      <c r="F86" s="87"/>
    </row>
    <row r="87" spans="1:6" x14ac:dyDescent="0.2">
      <c r="A87">
        <f t="shared" si="6"/>
        <v>12</v>
      </c>
      <c r="B87" s="86">
        <v>44647</v>
      </c>
      <c r="C87" s="87" t="s">
        <v>22</v>
      </c>
      <c r="D87" s="88" t="s">
        <v>1</v>
      </c>
      <c r="E87" s="91"/>
      <c r="F87" s="87"/>
    </row>
    <row r="88" spans="1:6" x14ac:dyDescent="0.2">
      <c r="A88">
        <f t="shared" si="6"/>
        <v>13</v>
      </c>
      <c r="B88" s="86">
        <v>44648</v>
      </c>
      <c r="C88" s="87" t="s">
        <v>22</v>
      </c>
      <c r="D88" s="88" t="s">
        <v>28</v>
      </c>
      <c r="E88" s="90"/>
      <c r="F88" s="87"/>
    </row>
    <row r="89" spans="1:6" x14ac:dyDescent="0.2">
      <c r="A89">
        <f t="shared" si="6"/>
        <v>13</v>
      </c>
      <c r="B89" s="86">
        <v>44649</v>
      </c>
      <c r="C89" s="87" t="s">
        <v>22</v>
      </c>
      <c r="D89" s="88" t="s">
        <v>27</v>
      </c>
      <c r="E89" s="90"/>
      <c r="F89" s="87"/>
    </row>
    <row r="90" spans="1:6" x14ac:dyDescent="0.2">
      <c r="A90">
        <f t="shared" si="6"/>
        <v>13</v>
      </c>
      <c r="B90" s="86">
        <v>44650</v>
      </c>
      <c r="C90" s="87" t="s">
        <v>22</v>
      </c>
      <c r="D90" s="88" t="s">
        <v>26</v>
      </c>
      <c r="E90" s="90"/>
      <c r="F90" s="87"/>
    </row>
    <row r="91" spans="1:6" x14ac:dyDescent="0.2">
      <c r="A91">
        <f t="shared" si="6"/>
        <v>13</v>
      </c>
      <c r="B91" s="86">
        <v>44651</v>
      </c>
      <c r="C91" s="87" t="s">
        <v>22</v>
      </c>
      <c r="D91" s="88" t="s">
        <v>24</v>
      </c>
      <c r="E91" s="90"/>
      <c r="F91" s="87"/>
    </row>
    <row r="92" spans="1:6" x14ac:dyDescent="0.2">
      <c r="A92">
        <f t="shared" si="6"/>
        <v>13</v>
      </c>
      <c r="B92" s="86">
        <v>44652</v>
      </c>
      <c r="C92" s="87" t="s">
        <v>22</v>
      </c>
      <c r="D92" s="88" t="s">
        <v>34</v>
      </c>
      <c r="E92" s="90"/>
      <c r="F92" s="87"/>
    </row>
    <row r="93" spans="1:6" x14ac:dyDescent="0.2">
      <c r="A93">
        <f t="shared" si="6"/>
        <v>13</v>
      </c>
      <c r="B93" s="86">
        <v>44653</v>
      </c>
      <c r="C93" s="87" t="s">
        <v>22</v>
      </c>
      <c r="D93" s="88" t="s">
        <v>0</v>
      </c>
      <c r="E93" s="90"/>
      <c r="F93" s="87"/>
    </row>
    <row r="94" spans="1:6" x14ac:dyDescent="0.2">
      <c r="A94">
        <f t="shared" si="6"/>
        <v>13</v>
      </c>
      <c r="B94" s="86">
        <v>44654</v>
      </c>
      <c r="C94" s="87" t="s">
        <v>22</v>
      </c>
      <c r="D94" s="88" t="s">
        <v>1</v>
      </c>
      <c r="E94" s="90"/>
      <c r="F94" s="87"/>
    </row>
    <row r="95" spans="1:6" x14ac:dyDescent="0.2">
      <c r="A95">
        <f t="shared" si="6"/>
        <v>14</v>
      </c>
      <c r="B95" s="86">
        <v>44655</v>
      </c>
      <c r="C95" s="87" t="s">
        <v>22</v>
      </c>
      <c r="D95" s="88" t="s">
        <v>28</v>
      </c>
      <c r="E95" s="90"/>
      <c r="F95" s="87"/>
    </row>
    <row r="96" spans="1:6" x14ac:dyDescent="0.2">
      <c r="A96">
        <f t="shared" si="6"/>
        <v>14</v>
      </c>
      <c r="B96" s="86">
        <v>44656</v>
      </c>
      <c r="C96" s="87" t="s">
        <v>22</v>
      </c>
      <c r="D96" s="88" t="s">
        <v>27</v>
      </c>
      <c r="F96" s="87"/>
    </row>
    <row r="97" spans="1:6" x14ac:dyDescent="0.2">
      <c r="A97">
        <f t="shared" si="6"/>
        <v>14</v>
      </c>
      <c r="B97" s="86">
        <v>44657</v>
      </c>
      <c r="C97" s="87" t="s">
        <v>22</v>
      </c>
      <c r="D97" s="88" t="s">
        <v>26</v>
      </c>
      <c r="F97" s="87"/>
    </row>
    <row r="98" spans="1:6" x14ac:dyDescent="0.2">
      <c r="A98">
        <f t="shared" si="6"/>
        <v>14</v>
      </c>
      <c r="B98" s="86">
        <v>44658</v>
      </c>
      <c r="C98" s="87" t="s">
        <v>22</v>
      </c>
      <c r="D98" s="88" t="s">
        <v>24</v>
      </c>
      <c r="E98" s="91"/>
      <c r="F98" s="87"/>
    </row>
    <row r="99" spans="1:6" x14ac:dyDescent="0.2">
      <c r="A99">
        <f t="shared" si="6"/>
        <v>14</v>
      </c>
      <c r="B99" s="86">
        <v>44659</v>
      </c>
      <c r="C99" s="87" t="s">
        <v>22</v>
      </c>
      <c r="D99" s="88" t="s">
        <v>34</v>
      </c>
      <c r="E99" s="91"/>
      <c r="F99" s="87"/>
    </row>
    <row r="100" spans="1:6" x14ac:dyDescent="0.2">
      <c r="A100">
        <f t="shared" si="6"/>
        <v>14</v>
      </c>
      <c r="B100" s="86">
        <v>44660</v>
      </c>
      <c r="C100" s="87" t="s">
        <v>22</v>
      </c>
      <c r="D100" s="88" t="s">
        <v>0</v>
      </c>
      <c r="E100" s="91"/>
      <c r="F100" s="87"/>
    </row>
    <row r="101" spans="1:6" x14ac:dyDescent="0.2">
      <c r="A101">
        <f t="shared" si="6"/>
        <v>14</v>
      </c>
      <c r="B101" s="86">
        <v>44661</v>
      </c>
      <c r="C101" s="87" t="s">
        <v>22</v>
      </c>
      <c r="D101" s="88" t="s">
        <v>1</v>
      </c>
      <c r="E101" s="91"/>
      <c r="F101" s="87"/>
    </row>
    <row r="102" spans="1:6" x14ac:dyDescent="0.2">
      <c r="A102">
        <f t="shared" si="6"/>
        <v>15</v>
      </c>
      <c r="B102" s="86">
        <v>44662</v>
      </c>
      <c r="C102" s="88" t="s">
        <v>25</v>
      </c>
      <c r="D102" s="88" t="s">
        <v>28</v>
      </c>
      <c r="E102" s="90" t="s">
        <v>46</v>
      </c>
      <c r="F102" s="87"/>
    </row>
    <row r="103" spans="1:6" x14ac:dyDescent="0.2">
      <c r="A103">
        <f t="shared" si="6"/>
        <v>15</v>
      </c>
      <c r="B103" s="86">
        <v>44663</v>
      </c>
      <c r="C103" s="88" t="s">
        <v>25</v>
      </c>
      <c r="D103" s="88" t="s">
        <v>27</v>
      </c>
      <c r="E103" s="90" t="s">
        <v>46</v>
      </c>
      <c r="F103" s="87"/>
    </row>
    <row r="104" spans="1:6" x14ac:dyDescent="0.2">
      <c r="A104">
        <f t="shared" si="6"/>
        <v>15</v>
      </c>
      <c r="B104" s="86">
        <v>44664</v>
      </c>
      <c r="C104" s="88" t="s">
        <v>25</v>
      </c>
      <c r="D104" s="88" t="s">
        <v>26</v>
      </c>
      <c r="E104" s="90" t="s">
        <v>46</v>
      </c>
      <c r="F104" s="87"/>
    </row>
    <row r="105" spans="1:6" x14ac:dyDescent="0.2">
      <c r="A105">
        <f t="shared" si="6"/>
        <v>15</v>
      </c>
      <c r="B105" s="86">
        <v>44665</v>
      </c>
      <c r="C105" s="87" t="s">
        <v>22</v>
      </c>
      <c r="D105" s="88" t="s">
        <v>1</v>
      </c>
      <c r="E105" s="90" t="s">
        <v>45</v>
      </c>
      <c r="F105" s="87"/>
    </row>
    <row r="106" spans="1:6" x14ac:dyDescent="0.2">
      <c r="A106">
        <f t="shared" si="6"/>
        <v>15</v>
      </c>
      <c r="B106" s="86">
        <v>44666</v>
      </c>
      <c r="C106" s="87" t="s">
        <v>22</v>
      </c>
      <c r="D106" s="88" t="s">
        <v>1</v>
      </c>
      <c r="E106" s="90" t="s">
        <v>44</v>
      </c>
      <c r="F106" s="87"/>
    </row>
    <row r="107" spans="1:6" x14ac:dyDescent="0.2">
      <c r="A107">
        <f t="shared" si="6"/>
        <v>15</v>
      </c>
      <c r="B107" s="86">
        <v>44667</v>
      </c>
      <c r="C107" s="87" t="s">
        <v>22</v>
      </c>
      <c r="D107" s="88" t="s">
        <v>0</v>
      </c>
      <c r="E107" s="90" t="s">
        <v>43</v>
      </c>
      <c r="F107" s="87"/>
    </row>
    <row r="108" spans="1:6" x14ac:dyDescent="0.2">
      <c r="A108">
        <f t="shared" si="6"/>
        <v>15</v>
      </c>
      <c r="B108" s="86">
        <v>44668</v>
      </c>
      <c r="C108" s="87" t="s">
        <v>22</v>
      </c>
      <c r="D108" s="88" t="s">
        <v>1</v>
      </c>
      <c r="E108" s="90" t="s">
        <v>42</v>
      </c>
      <c r="F108" s="87"/>
    </row>
    <row r="109" spans="1:6" x14ac:dyDescent="0.2">
      <c r="A109">
        <f t="shared" si="6"/>
        <v>16</v>
      </c>
      <c r="B109" s="86">
        <v>44669</v>
      </c>
      <c r="C109" s="87" t="s">
        <v>22</v>
      </c>
      <c r="D109" s="88" t="s">
        <v>1</v>
      </c>
      <c r="E109" s="90" t="s">
        <v>41</v>
      </c>
      <c r="F109" s="87"/>
    </row>
    <row r="110" spans="1:6" x14ac:dyDescent="0.2">
      <c r="A110">
        <f t="shared" si="6"/>
        <v>16</v>
      </c>
      <c r="B110" s="86">
        <v>44670</v>
      </c>
      <c r="C110" s="87" t="s">
        <v>22</v>
      </c>
      <c r="D110" s="88" t="s">
        <v>27</v>
      </c>
      <c r="E110" s="90"/>
      <c r="F110" s="87"/>
    </row>
    <row r="111" spans="1:6" x14ac:dyDescent="0.2">
      <c r="A111">
        <f t="shared" si="6"/>
        <v>16</v>
      </c>
      <c r="B111" s="86">
        <v>44671</v>
      </c>
      <c r="C111" s="87" t="s">
        <v>22</v>
      </c>
      <c r="D111" s="88" t="s">
        <v>26</v>
      </c>
      <c r="E111" s="90"/>
      <c r="F111" s="87"/>
    </row>
    <row r="112" spans="1:6" x14ac:dyDescent="0.2">
      <c r="A112">
        <f t="shared" si="6"/>
        <v>16</v>
      </c>
      <c r="B112" s="86">
        <v>44672</v>
      </c>
      <c r="C112" s="87" t="s">
        <v>22</v>
      </c>
      <c r="D112" s="88" t="s">
        <v>24</v>
      </c>
      <c r="E112" s="90"/>
      <c r="F112" s="87"/>
    </row>
    <row r="113" spans="1:6" x14ac:dyDescent="0.2">
      <c r="A113">
        <f t="shared" si="6"/>
        <v>16</v>
      </c>
      <c r="B113" s="86">
        <v>44673</v>
      </c>
      <c r="C113" s="87" t="s">
        <v>22</v>
      </c>
      <c r="D113" s="88" t="s">
        <v>34</v>
      </c>
      <c r="E113" s="91"/>
      <c r="F113" s="87"/>
    </row>
    <row r="114" spans="1:6" x14ac:dyDescent="0.2">
      <c r="A114">
        <f t="shared" si="6"/>
        <v>16</v>
      </c>
      <c r="B114" s="86">
        <v>44674</v>
      </c>
      <c r="C114" s="87" t="s">
        <v>22</v>
      </c>
      <c r="D114" s="88" t="s">
        <v>0</v>
      </c>
      <c r="E114" s="91"/>
      <c r="F114" s="87"/>
    </row>
    <row r="115" spans="1:6" x14ac:dyDescent="0.2">
      <c r="A115">
        <f t="shared" si="6"/>
        <v>16</v>
      </c>
      <c r="B115" s="86">
        <v>44675</v>
      </c>
      <c r="C115" s="87" t="s">
        <v>22</v>
      </c>
      <c r="D115" s="88" t="s">
        <v>1</v>
      </c>
      <c r="E115" s="91"/>
      <c r="F115" s="87"/>
    </row>
    <row r="116" spans="1:6" x14ac:dyDescent="0.2">
      <c r="A116">
        <f t="shared" si="6"/>
        <v>17</v>
      </c>
      <c r="B116" s="86">
        <v>44676</v>
      </c>
      <c r="C116" s="87" t="s">
        <v>22</v>
      </c>
      <c r="D116" s="88" t="s">
        <v>28</v>
      </c>
      <c r="E116" s="91"/>
      <c r="F116" s="87"/>
    </row>
    <row r="117" spans="1:6" x14ac:dyDescent="0.2">
      <c r="A117">
        <f t="shared" si="6"/>
        <v>17</v>
      </c>
      <c r="B117" s="86">
        <v>44677</v>
      </c>
      <c r="C117" s="87" t="s">
        <v>22</v>
      </c>
      <c r="D117" s="88" t="s">
        <v>27</v>
      </c>
      <c r="E117" s="91"/>
      <c r="F117" s="87"/>
    </row>
    <row r="118" spans="1:6" x14ac:dyDescent="0.2">
      <c r="A118">
        <f t="shared" si="6"/>
        <v>17</v>
      </c>
      <c r="B118" s="86">
        <v>44678</v>
      </c>
      <c r="C118" s="87" t="s">
        <v>22</v>
      </c>
      <c r="D118" s="88" t="s">
        <v>26</v>
      </c>
      <c r="E118" s="91"/>
      <c r="F118" s="87"/>
    </row>
    <row r="119" spans="1:6" x14ac:dyDescent="0.2">
      <c r="A119">
        <f t="shared" si="6"/>
        <v>17</v>
      </c>
      <c r="B119" s="86">
        <v>44679</v>
      </c>
      <c r="C119" s="87" t="s">
        <v>22</v>
      </c>
      <c r="D119" s="88" t="s">
        <v>24</v>
      </c>
      <c r="E119" s="91"/>
      <c r="F119" s="87"/>
    </row>
    <row r="120" spans="1:6" x14ac:dyDescent="0.2">
      <c r="A120">
        <f t="shared" si="6"/>
        <v>17</v>
      </c>
      <c r="B120" s="86">
        <v>44680</v>
      </c>
      <c r="C120" s="87" t="s">
        <v>22</v>
      </c>
      <c r="D120" s="88" t="s">
        <v>34</v>
      </c>
      <c r="E120" s="91"/>
      <c r="F120" s="87"/>
    </row>
    <row r="121" spans="1:6" x14ac:dyDescent="0.2">
      <c r="A121">
        <f t="shared" si="6"/>
        <v>17</v>
      </c>
      <c r="B121" s="86">
        <v>44681</v>
      </c>
      <c r="C121" s="87" t="s">
        <v>22</v>
      </c>
      <c r="D121" s="88" t="s">
        <v>0</v>
      </c>
      <c r="E121" s="91"/>
      <c r="F121" s="87"/>
    </row>
    <row r="122" spans="1:6" x14ac:dyDescent="0.2">
      <c r="A122">
        <f t="shared" si="6"/>
        <v>17</v>
      </c>
      <c r="B122" s="86">
        <v>44682</v>
      </c>
      <c r="C122" s="87" t="s">
        <v>22</v>
      </c>
      <c r="D122" s="88" t="s">
        <v>1</v>
      </c>
      <c r="E122" s="93">
        <v>43221</v>
      </c>
      <c r="F122" s="87"/>
    </row>
    <row r="123" spans="1:6" x14ac:dyDescent="0.2">
      <c r="A123">
        <f t="shared" si="6"/>
        <v>18</v>
      </c>
      <c r="B123" s="86">
        <v>44683</v>
      </c>
      <c r="C123" s="87" t="s">
        <v>22</v>
      </c>
      <c r="D123" s="88" t="s">
        <v>28</v>
      </c>
      <c r="E123" s="91"/>
      <c r="F123" s="87"/>
    </row>
    <row r="124" spans="1:6" x14ac:dyDescent="0.2">
      <c r="A124">
        <f t="shared" si="6"/>
        <v>18</v>
      </c>
      <c r="B124" s="86">
        <v>44684</v>
      </c>
      <c r="C124" s="87" t="s">
        <v>22</v>
      </c>
      <c r="D124" s="88" t="s">
        <v>27</v>
      </c>
      <c r="E124" s="91"/>
      <c r="F124" s="87"/>
    </row>
    <row r="125" spans="1:6" x14ac:dyDescent="0.2">
      <c r="A125">
        <f t="shared" si="6"/>
        <v>18</v>
      </c>
      <c r="B125" s="86">
        <v>44685</v>
      </c>
      <c r="C125" s="87" t="s">
        <v>22</v>
      </c>
      <c r="D125" s="88" t="s">
        <v>26</v>
      </c>
      <c r="E125" s="91"/>
      <c r="F125" s="87"/>
    </row>
    <row r="126" spans="1:6" x14ac:dyDescent="0.2">
      <c r="A126">
        <f t="shared" si="6"/>
        <v>18</v>
      </c>
      <c r="B126" s="86">
        <v>44686</v>
      </c>
      <c r="C126" s="87" t="s">
        <v>22</v>
      </c>
      <c r="D126" s="88" t="s">
        <v>24</v>
      </c>
      <c r="E126" s="91"/>
      <c r="F126" s="87"/>
    </row>
    <row r="127" spans="1:6" x14ac:dyDescent="0.2">
      <c r="A127">
        <f t="shared" si="6"/>
        <v>18</v>
      </c>
      <c r="B127" s="86">
        <v>44687</v>
      </c>
      <c r="C127" s="87" t="s">
        <v>22</v>
      </c>
      <c r="D127" s="88" t="s">
        <v>34</v>
      </c>
      <c r="E127" s="91"/>
      <c r="F127" s="87"/>
    </row>
    <row r="128" spans="1:6" x14ac:dyDescent="0.2">
      <c r="A128">
        <f t="shared" si="6"/>
        <v>18</v>
      </c>
      <c r="B128" s="86">
        <v>44688</v>
      </c>
      <c r="C128" s="87" t="s">
        <v>22</v>
      </c>
      <c r="D128" s="88" t="s">
        <v>0</v>
      </c>
      <c r="E128" s="91"/>
      <c r="F128" s="87"/>
    </row>
    <row r="129" spans="1:6" x14ac:dyDescent="0.2">
      <c r="A129">
        <f t="shared" si="6"/>
        <v>18</v>
      </c>
      <c r="B129" s="86">
        <v>44689</v>
      </c>
      <c r="C129" s="87" t="s">
        <v>22</v>
      </c>
      <c r="D129" s="88" t="s">
        <v>1</v>
      </c>
      <c r="E129" s="91"/>
      <c r="F129" s="87"/>
    </row>
    <row r="130" spans="1:6" x14ac:dyDescent="0.2">
      <c r="A130">
        <f t="shared" si="6"/>
        <v>19</v>
      </c>
      <c r="B130" s="86">
        <v>44690</v>
      </c>
      <c r="C130" s="87" t="s">
        <v>22</v>
      </c>
      <c r="D130" s="88" t="s">
        <v>28</v>
      </c>
      <c r="E130" s="91"/>
      <c r="F130" s="87"/>
    </row>
    <row r="131" spans="1:6" x14ac:dyDescent="0.2">
      <c r="A131">
        <f t="shared" si="6"/>
        <v>19</v>
      </c>
      <c r="B131" s="86">
        <v>44691</v>
      </c>
      <c r="C131" s="87" t="s">
        <v>22</v>
      </c>
      <c r="D131" s="88" t="s">
        <v>27</v>
      </c>
      <c r="E131" s="91"/>
      <c r="F131" s="87"/>
    </row>
    <row r="132" spans="1:6" x14ac:dyDescent="0.2">
      <c r="A132">
        <f t="shared" si="6"/>
        <v>19</v>
      </c>
      <c r="B132" s="86">
        <v>44692</v>
      </c>
      <c r="C132" s="87" t="s">
        <v>22</v>
      </c>
      <c r="D132" s="88" t="s">
        <v>26</v>
      </c>
      <c r="E132" s="91"/>
      <c r="F132" s="87"/>
    </row>
    <row r="133" spans="1:6" x14ac:dyDescent="0.2">
      <c r="A133">
        <f t="shared" ref="A133:A196" si="7">WEEKNUM(B133,21)</f>
        <v>19</v>
      </c>
      <c r="B133" s="86">
        <v>44693</v>
      </c>
      <c r="C133" s="87" t="s">
        <v>22</v>
      </c>
      <c r="D133" s="88" t="s">
        <v>24</v>
      </c>
      <c r="E133" s="91"/>
      <c r="F133" s="87"/>
    </row>
    <row r="134" spans="1:6" x14ac:dyDescent="0.2">
      <c r="A134">
        <f t="shared" si="7"/>
        <v>19</v>
      </c>
      <c r="B134" s="86">
        <v>44694</v>
      </c>
      <c r="C134" s="87" t="s">
        <v>22</v>
      </c>
      <c r="D134" s="88" t="s">
        <v>1</v>
      </c>
      <c r="E134" s="90"/>
      <c r="F134" s="87"/>
    </row>
    <row r="135" spans="1:6" x14ac:dyDescent="0.2">
      <c r="A135">
        <f t="shared" si="7"/>
        <v>19</v>
      </c>
      <c r="B135" s="86">
        <v>44695</v>
      </c>
      <c r="C135" s="87" t="s">
        <v>22</v>
      </c>
      <c r="D135" s="88" t="s">
        <v>0</v>
      </c>
      <c r="E135" s="91"/>
      <c r="F135" s="87"/>
    </row>
    <row r="136" spans="1:6" x14ac:dyDescent="0.2">
      <c r="A136">
        <f t="shared" si="7"/>
        <v>19</v>
      </c>
      <c r="B136" s="86">
        <v>44696</v>
      </c>
      <c r="C136" s="87" t="s">
        <v>22</v>
      </c>
      <c r="D136" s="88" t="s">
        <v>1</v>
      </c>
      <c r="E136" s="91"/>
      <c r="F136" s="87"/>
    </row>
    <row r="137" spans="1:6" x14ac:dyDescent="0.2">
      <c r="A137">
        <f t="shared" si="7"/>
        <v>20</v>
      </c>
      <c r="B137" s="86">
        <v>44697</v>
      </c>
      <c r="C137" s="87" t="s">
        <v>22</v>
      </c>
      <c r="D137" s="88" t="s">
        <v>28</v>
      </c>
      <c r="E137" s="91"/>
      <c r="F137" s="87"/>
    </row>
    <row r="138" spans="1:6" x14ac:dyDescent="0.2">
      <c r="A138">
        <f t="shared" si="7"/>
        <v>20</v>
      </c>
      <c r="B138" s="86">
        <v>44698</v>
      </c>
      <c r="C138" s="87" t="s">
        <v>22</v>
      </c>
      <c r="D138" s="88" t="s">
        <v>0</v>
      </c>
      <c r="E138" s="93">
        <v>43237</v>
      </c>
      <c r="F138" s="87"/>
    </row>
    <row r="139" spans="1:6" x14ac:dyDescent="0.2">
      <c r="A139">
        <f t="shared" si="7"/>
        <v>20</v>
      </c>
      <c r="B139" s="86">
        <v>44699</v>
      </c>
      <c r="C139" s="87" t="s">
        <v>22</v>
      </c>
      <c r="D139" s="88" t="s">
        <v>26</v>
      </c>
      <c r="E139" s="91"/>
      <c r="F139" s="87"/>
    </row>
    <row r="140" spans="1:6" x14ac:dyDescent="0.2">
      <c r="A140">
        <f t="shared" si="7"/>
        <v>20</v>
      </c>
      <c r="B140" s="86">
        <v>44700</v>
      </c>
      <c r="C140" s="87" t="s">
        <v>22</v>
      </c>
      <c r="D140" s="88" t="s">
        <v>24</v>
      </c>
      <c r="E140" s="91"/>
      <c r="F140" s="87"/>
    </row>
    <row r="141" spans="1:6" x14ac:dyDescent="0.2">
      <c r="A141">
        <f t="shared" si="7"/>
        <v>20</v>
      </c>
      <c r="B141" s="86">
        <v>44701</v>
      </c>
      <c r="C141" s="87" t="s">
        <v>22</v>
      </c>
      <c r="D141" s="88" t="s">
        <v>34</v>
      </c>
      <c r="E141" s="91"/>
      <c r="F141" s="87"/>
    </row>
    <row r="142" spans="1:6" x14ac:dyDescent="0.2">
      <c r="A142">
        <f t="shared" si="7"/>
        <v>20</v>
      </c>
      <c r="B142" s="86">
        <v>44702</v>
      </c>
      <c r="C142" s="87" t="s">
        <v>22</v>
      </c>
      <c r="D142" s="88" t="s">
        <v>0</v>
      </c>
      <c r="E142" s="91"/>
      <c r="F142" s="87"/>
    </row>
    <row r="143" spans="1:6" x14ac:dyDescent="0.2">
      <c r="A143">
        <f t="shared" si="7"/>
        <v>20</v>
      </c>
      <c r="B143" s="86">
        <v>44703</v>
      </c>
      <c r="C143" s="87" t="s">
        <v>22</v>
      </c>
      <c r="D143" s="88" t="s">
        <v>1</v>
      </c>
      <c r="E143" s="90"/>
      <c r="F143" s="87"/>
    </row>
    <row r="144" spans="1:6" x14ac:dyDescent="0.2">
      <c r="A144">
        <f t="shared" si="7"/>
        <v>21</v>
      </c>
      <c r="B144" s="86">
        <v>44704</v>
      </c>
      <c r="C144" s="87" t="s">
        <v>22</v>
      </c>
      <c r="D144" s="88" t="s">
        <v>28</v>
      </c>
      <c r="E144" s="90"/>
      <c r="F144" s="87"/>
    </row>
    <row r="145" spans="1:6" x14ac:dyDescent="0.2">
      <c r="A145">
        <f t="shared" si="7"/>
        <v>21</v>
      </c>
      <c r="B145" s="86">
        <v>44705</v>
      </c>
      <c r="C145" s="87" t="s">
        <v>22</v>
      </c>
      <c r="D145" s="88" t="s">
        <v>27</v>
      </c>
      <c r="E145" s="90"/>
      <c r="F145" s="87"/>
    </row>
    <row r="146" spans="1:6" x14ac:dyDescent="0.2">
      <c r="A146">
        <f t="shared" si="7"/>
        <v>21</v>
      </c>
      <c r="B146" s="86">
        <v>44706</v>
      </c>
      <c r="C146" s="87" t="s">
        <v>22</v>
      </c>
      <c r="D146" s="88" t="s">
        <v>26</v>
      </c>
      <c r="E146" s="91"/>
      <c r="F146" s="87"/>
    </row>
    <row r="147" spans="1:6" x14ac:dyDescent="0.2">
      <c r="A147">
        <f t="shared" si="7"/>
        <v>21</v>
      </c>
      <c r="B147" s="86">
        <v>44707</v>
      </c>
      <c r="C147" s="87" t="s">
        <v>22</v>
      </c>
      <c r="D147" s="88" t="s">
        <v>1</v>
      </c>
      <c r="E147" s="90" t="s">
        <v>40</v>
      </c>
      <c r="F147" s="87"/>
    </row>
    <row r="148" spans="1:6" x14ac:dyDescent="0.2">
      <c r="A148">
        <f t="shared" si="7"/>
        <v>21</v>
      </c>
      <c r="B148" s="86">
        <v>44708</v>
      </c>
      <c r="C148" s="87" t="s">
        <v>22</v>
      </c>
      <c r="D148" s="88" t="s">
        <v>34</v>
      </c>
      <c r="E148" s="91"/>
      <c r="F148" s="87"/>
    </row>
    <row r="149" spans="1:6" x14ac:dyDescent="0.2">
      <c r="A149">
        <f t="shared" si="7"/>
        <v>21</v>
      </c>
      <c r="B149" s="86">
        <v>44709</v>
      </c>
      <c r="C149" s="87" t="s">
        <v>22</v>
      </c>
      <c r="D149" s="88" t="s">
        <v>0</v>
      </c>
      <c r="E149" s="91"/>
      <c r="F149" s="87"/>
    </row>
    <row r="150" spans="1:6" x14ac:dyDescent="0.2">
      <c r="A150">
        <f t="shared" si="7"/>
        <v>21</v>
      </c>
      <c r="B150" s="86">
        <v>44710</v>
      </c>
      <c r="C150" s="87" t="s">
        <v>22</v>
      </c>
      <c r="D150" s="88" t="s">
        <v>1</v>
      </c>
      <c r="E150" s="91"/>
      <c r="F150" s="87"/>
    </row>
    <row r="151" spans="1:6" x14ac:dyDescent="0.2">
      <c r="A151">
        <f t="shared" si="7"/>
        <v>22</v>
      </c>
      <c r="B151" s="86">
        <v>44711</v>
      </c>
      <c r="C151" s="87" t="s">
        <v>22</v>
      </c>
      <c r="D151" s="88" t="s">
        <v>28</v>
      </c>
      <c r="E151" s="91"/>
      <c r="F151" s="87"/>
    </row>
    <row r="152" spans="1:6" x14ac:dyDescent="0.2">
      <c r="A152">
        <f t="shared" si="7"/>
        <v>22</v>
      </c>
      <c r="B152" s="86">
        <v>44712</v>
      </c>
      <c r="C152" s="87" t="s">
        <v>22</v>
      </c>
      <c r="D152" s="88" t="s">
        <v>27</v>
      </c>
      <c r="E152" s="91"/>
      <c r="F152" s="87"/>
    </row>
    <row r="153" spans="1:6" x14ac:dyDescent="0.2">
      <c r="A153">
        <f t="shared" si="7"/>
        <v>22</v>
      </c>
      <c r="B153" s="86">
        <v>44713</v>
      </c>
      <c r="C153" s="87" t="s">
        <v>22</v>
      </c>
      <c r="D153" s="88" t="s">
        <v>26</v>
      </c>
      <c r="E153" s="91"/>
      <c r="F153" s="87"/>
    </row>
    <row r="154" spans="1:6" x14ac:dyDescent="0.2">
      <c r="A154">
        <f t="shared" si="7"/>
        <v>22</v>
      </c>
      <c r="B154" s="86">
        <v>44714</v>
      </c>
      <c r="C154" s="87" t="s">
        <v>22</v>
      </c>
      <c r="D154" s="88" t="s">
        <v>24</v>
      </c>
      <c r="E154" s="91"/>
      <c r="F154" s="87"/>
    </row>
    <row r="155" spans="1:6" x14ac:dyDescent="0.2">
      <c r="A155">
        <f t="shared" si="7"/>
        <v>22</v>
      </c>
      <c r="B155" s="86">
        <v>44715</v>
      </c>
      <c r="C155" s="87" t="s">
        <v>22</v>
      </c>
      <c r="D155" s="88" t="s">
        <v>34</v>
      </c>
      <c r="E155" s="91"/>
      <c r="F155" s="87"/>
    </row>
    <row r="156" spans="1:6" x14ac:dyDescent="0.2">
      <c r="A156">
        <f t="shared" si="7"/>
        <v>22</v>
      </c>
      <c r="B156" s="86">
        <v>44716</v>
      </c>
      <c r="C156" s="87" t="s">
        <v>22</v>
      </c>
      <c r="D156" s="88" t="s">
        <v>0</v>
      </c>
      <c r="E156" s="90" t="s">
        <v>39</v>
      </c>
      <c r="F156" s="87"/>
    </row>
    <row r="157" spans="1:6" x14ac:dyDescent="0.2">
      <c r="A157">
        <f t="shared" si="7"/>
        <v>22</v>
      </c>
      <c r="B157" s="86">
        <v>44717</v>
      </c>
      <c r="C157" s="87" t="s">
        <v>22</v>
      </c>
      <c r="D157" s="88" t="s">
        <v>1</v>
      </c>
      <c r="E157" s="90" t="s">
        <v>38</v>
      </c>
      <c r="F157" s="87"/>
    </row>
    <row r="158" spans="1:6" x14ac:dyDescent="0.2">
      <c r="A158">
        <f t="shared" si="7"/>
        <v>23</v>
      </c>
      <c r="B158" s="86">
        <v>44718</v>
      </c>
      <c r="C158" s="87" t="s">
        <v>22</v>
      </c>
      <c r="D158" s="88" t="s">
        <v>1</v>
      </c>
      <c r="E158" s="90" t="s">
        <v>37</v>
      </c>
      <c r="F158" s="87"/>
    </row>
    <row r="159" spans="1:6" x14ac:dyDescent="0.2">
      <c r="A159">
        <f t="shared" si="7"/>
        <v>23</v>
      </c>
      <c r="B159" s="86">
        <v>44719</v>
      </c>
      <c r="C159" s="87" t="s">
        <v>22</v>
      </c>
      <c r="D159" s="88" t="s">
        <v>27</v>
      </c>
      <c r="E159" s="91"/>
      <c r="F159" s="87"/>
    </row>
    <row r="160" spans="1:6" x14ac:dyDescent="0.2">
      <c r="A160">
        <f t="shared" si="7"/>
        <v>23</v>
      </c>
      <c r="B160" s="86">
        <v>44720</v>
      </c>
      <c r="C160" s="87" t="s">
        <v>22</v>
      </c>
      <c r="D160" s="88" t="s">
        <v>26</v>
      </c>
      <c r="E160" s="91"/>
      <c r="F160" s="87"/>
    </row>
    <row r="161" spans="1:6" x14ac:dyDescent="0.2">
      <c r="A161">
        <f t="shared" si="7"/>
        <v>23</v>
      </c>
      <c r="B161" s="86">
        <v>44721</v>
      </c>
      <c r="C161" s="87" t="s">
        <v>22</v>
      </c>
      <c r="D161" s="88" t="s">
        <v>24</v>
      </c>
      <c r="E161" s="91"/>
      <c r="F161" s="87"/>
    </row>
    <row r="162" spans="1:6" x14ac:dyDescent="0.2">
      <c r="A162">
        <f t="shared" si="7"/>
        <v>23</v>
      </c>
      <c r="B162" s="86">
        <v>44722</v>
      </c>
      <c r="C162" s="87" t="s">
        <v>22</v>
      </c>
      <c r="D162" s="88" t="s">
        <v>34</v>
      </c>
      <c r="E162" s="91"/>
      <c r="F162" s="87"/>
    </row>
    <row r="163" spans="1:6" x14ac:dyDescent="0.2">
      <c r="A163">
        <f t="shared" si="7"/>
        <v>23</v>
      </c>
      <c r="B163" s="86">
        <v>44723</v>
      </c>
      <c r="C163" s="87" t="s">
        <v>22</v>
      </c>
      <c r="D163" s="88" t="s">
        <v>0</v>
      </c>
      <c r="E163" s="91"/>
      <c r="F163" s="87"/>
    </row>
    <row r="164" spans="1:6" x14ac:dyDescent="0.2">
      <c r="A164">
        <f t="shared" si="7"/>
        <v>23</v>
      </c>
      <c r="B164" s="86">
        <v>44724</v>
      </c>
      <c r="C164" s="87" t="s">
        <v>22</v>
      </c>
      <c r="D164" s="88" t="s">
        <v>1</v>
      </c>
      <c r="E164" s="91"/>
      <c r="F164" s="87"/>
    </row>
    <row r="165" spans="1:6" x14ac:dyDescent="0.2">
      <c r="A165">
        <f t="shared" si="7"/>
        <v>24</v>
      </c>
      <c r="B165" s="86">
        <v>44725</v>
      </c>
      <c r="C165" s="87" t="s">
        <v>22</v>
      </c>
      <c r="D165" s="88" t="s">
        <v>28</v>
      </c>
      <c r="E165" s="91"/>
      <c r="F165" s="87"/>
    </row>
    <row r="166" spans="1:6" x14ac:dyDescent="0.2">
      <c r="A166">
        <f t="shared" si="7"/>
        <v>24</v>
      </c>
      <c r="B166" s="86">
        <v>44726</v>
      </c>
      <c r="C166" s="87" t="s">
        <v>22</v>
      </c>
      <c r="D166" s="88" t="s">
        <v>27</v>
      </c>
      <c r="E166" s="91"/>
      <c r="F166" s="87"/>
    </row>
    <row r="167" spans="1:6" x14ac:dyDescent="0.2">
      <c r="A167">
        <f t="shared" si="7"/>
        <v>24</v>
      </c>
      <c r="B167" s="86">
        <v>44727</v>
      </c>
      <c r="C167" s="87" t="s">
        <v>22</v>
      </c>
      <c r="D167" s="88" t="s">
        <v>26</v>
      </c>
      <c r="E167" s="91"/>
      <c r="F167" s="87"/>
    </row>
    <row r="168" spans="1:6" x14ac:dyDescent="0.2">
      <c r="A168">
        <f t="shared" si="7"/>
        <v>24</v>
      </c>
      <c r="B168" s="86">
        <v>44728</v>
      </c>
      <c r="C168" s="87" t="s">
        <v>22</v>
      </c>
      <c r="D168" s="88" t="s">
        <v>24</v>
      </c>
      <c r="E168" s="91"/>
      <c r="F168" s="87"/>
    </row>
    <row r="169" spans="1:6" x14ac:dyDescent="0.2">
      <c r="A169">
        <f t="shared" si="7"/>
        <v>24</v>
      </c>
      <c r="B169" s="86">
        <v>44729</v>
      </c>
      <c r="C169" s="87" t="s">
        <v>22</v>
      </c>
      <c r="D169" s="88" t="s">
        <v>34</v>
      </c>
      <c r="E169" s="91"/>
      <c r="F169" s="87"/>
    </row>
    <row r="170" spans="1:6" x14ac:dyDescent="0.2">
      <c r="A170">
        <f t="shared" si="7"/>
        <v>24</v>
      </c>
      <c r="B170" s="86">
        <v>44730</v>
      </c>
      <c r="C170" s="87" t="s">
        <v>22</v>
      </c>
      <c r="D170" s="88" t="s">
        <v>0</v>
      </c>
      <c r="E170" s="91"/>
      <c r="F170" s="87"/>
    </row>
    <row r="171" spans="1:6" x14ac:dyDescent="0.2">
      <c r="A171">
        <f t="shared" si="7"/>
        <v>24</v>
      </c>
      <c r="B171" s="86">
        <v>44731</v>
      </c>
      <c r="C171" s="87" t="s">
        <v>22</v>
      </c>
      <c r="D171" s="88" t="s">
        <v>1</v>
      </c>
      <c r="E171" s="91"/>
      <c r="F171" s="87"/>
    </row>
    <row r="172" spans="1:6" x14ac:dyDescent="0.2">
      <c r="A172">
        <f t="shared" si="7"/>
        <v>25</v>
      </c>
      <c r="B172" s="86">
        <v>44732</v>
      </c>
      <c r="C172" s="87" t="s">
        <v>22</v>
      </c>
      <c r="D172" s="88" t="s">
        <v>28</v>
      </c>
      <c r="E172" s="90"/>
      <c r="F172" s="87"/>
    </row>
    <row r="173" spans="1:6" x14ac:dyDescent="0.2">
      <c r="A173">
        <f t="shared" si="7"/>
        <v>25</v>
      </c>
      <c r="B173" s="86">
        <v>44733</v>
      </c>
      <c r="C173" s="87" t="s">
        <v>22</v>
      </c>
      <c r="D173" s="88" t="s">
        <v>27</v>
      </c>
      <c r="E173" s="90"/>
      <c r="F173" s="87"/>
    </row>
    <row r="174" spans="1:6" x14ac:dyDescent="0.2">
      <c r="A174">
        <f t="shared" si="7"/>
        <v>25</v>
      </c>
      <c r="B174" s="86">
        <v>44734</v>
      </c>
      <c r="C174" s="87" t="s">
        <v>22</v>
      </c>
      <c r="D174" s="88" t="s">
        <v>26</v>
      </c>
      <c r="E174" s="90"/>
      <c r="F174" s="87"/>
    </row>
    <row r="175" spans="1:6" x14ac:dyDescent="0.2">
      <c r="A175">
        <f t="shared" si="7"/>
        <v>25</v>
      </c>
      <c r="B175" s="86">
        <v>44735</v>
      </c>
      <c r="C175" s="88" t="s">
        <v>33</v>
      </c>
      <c r="D175" s="88" t="s">
        <v>24</v>
      </c>
      <c r="E175" s="90" t="s">
        <v>36</v>
      </c>
      <c r="F175" s="87"/>
    </row>
    <row r="176" spans="1:6" x14ac:dyDescent="0.2">
      <c r="A176">
        <f t="shared" si="7"/>
        <v>25</v>
      </c>
      <c r="B176" s="86">
        <v>44736</v>
      </c>
      <c r="C176" s="88" t="s">
        <v>33</v>
      </c>
      <c r="D176" s="88" t="s">
        <v>34</v>
      </c>
      <c r="E176" s="90" t="s">
        <v>36</v>
      </c>
      <c r="F176" s="87"/>
    </row>
    <row r="177" spans="1:6" x14ac:dyDescent="0.2">
      <c r="A177">
        <f t="shared" si="7"/>
        <v>25</v>
      </c>
      <c r="B177" s="86">
        <v>44737</v>
      </c>
      <c r="C177" s="87" t="s">
        <v>22</v>
      </c>
      <c r="D177" s="88" t="s">
        <v>0</v>
      </c>
      <c r="E177" s="90" t="s">
        <v>36</v>
      </c>
      <c r="F177" s="87"/>
    </row>
    <row r="178" spans="1:6" x14ac:dyDescent="0.2">
      <c r="A178">
        <f t="shared" si="7"/>
        <v>25</v>
      </c>
      <c r="B178" s="86">
        <v>44738</v>
      </c>
      <c r="C178" s="87" t="s">
        <v>22</v>
      </c>
      <c r="D178" s="88" t="s">
        <v>1</v>
      </c>
      <c r="E178" s="90" t="s">
        <v>36</v>
      </c>
      <c r="F178" s="87"/>
    </row>
    <row r="179" spans="1:6" x14ac:dyDescent="0.2">
      <c r="A179">
        <f t="shared" si="7"/>
        <v>26</v>
      </c>
      <c r="B179" s="86">
        <v>44739</v>
      </c>
      <c r="C179" s="88" t="s">
        <v>33</v>
      </c>
      <c r="D179" s="88" t="s">
        <v>28</v>
      </c>
      <c r="E179" s="90" t="s">
        <v>36</v>
      </c>
      <c r="F179" s="87"/>
    </row>
    <row r="180" spans="1:6" x14ac:dyDescent="0.2">
      <c r="A180">
        <f t="shared" si="7"/>
        <v>26</v>
      </c>
      <c r="B180" s="86">
        <v>44740</v>
      </c>
      <c r="C180" s="88" t="s">
        <v>33</v>
      </c>
      <c r="D180" s="88" t="s">
        <v>27</v>
      </c>
      <c r="E180" s="90" t="s">
        <v>36</v>
      </c>
      <c r="F180" s="87"/>
    </row>
    <row r="181" spans="1:6" x14ac:dyDescent="0.2">
      <c r="A181">
        <f t="shared" si="7"/>
        <v>26</v>
      </c>
      <c r="B181" s="86">
        <v>44741</v>
      </c>
      <c r="C181" s="88" t="s">
        <v>33</v>
      </c>
      <c r="D181" s="88" t="s">
        <v>26</v>
      </c>
      <c r="E181" s="90" t="s">
        <v>36</v>
      </c>
      <c r="F181" s="87"/>
    </row>
    <row r="182" spans="1:6" x14ac:dyDescent="0.2">
      <c r="A182">
        <f t="shared" si="7"/>
        <v>26</v>
      </c>
      <c r="B182" s="86">
        <v>44742</v>
      </c>
      <c r="C182" s="88" t="s">
        <v>33</v>
      </c>
      <c r="D182" s="88" t="s">
        <v>24</v>
      </c>
      <c r="E182" s="90" t="s">
        <v>36</v>
      </c>
      <c r="F182" s="87"/>
    </row>
    <row r="183" spans="1:6" x14ac:dyDescent="0.2">
      <c r="A183">
        <f t="shared" si="7"/>
        <v>26</v>
      </c>
      <c r="B183" s="86">
        <v>44743</v>
      </c>
      <c r="C183" s="88" t="s">
        <v>33</v>
      </c>
      <c r="D183" s="88" t="s">
        <v>34</v>
      </c>
      <c r="E183" s="90" t="s">
        <v>36</v>
      </c>
      <c r="F183" s="87"/>
    </row>
    <row r="184" spans="1:6" x14ac:dyDescent="0.2">
      <c r="A184">
        <f t="shared" si="7"/>
        <v>26</v>
      </c>
      <c r="B184" s="86">
        <v>44744</v>
      </c>
      <c r="C184" s="87" t="s">
        <v>22</v>
      </c>
      <c r="D184" s="88" t="s">
        <v>0</v>
      </c>
      <c r="E184" s="90" t="s">
        <v>36</v>
      </c>
      <c r="F184" s="87"/>
    </row>
    <row r="185" spans="1:6" x14ac:dyDescent="0.2">
      <c r="A185">
        <f t="shared" si="7"/>
        <v>26</v>
      </c>
      <c r="B185" s="86">
        <v>44745</v>
      </c>
      <c r="C185" s="87" t="s">
        <v>22</v>
      </c>
      <c r="D185" s="88" t="s">
        <v>1</v>
      </c>
      <c r="E185" s="90" t="s">
        <v>36</v>
      </c>
      <c r="F185" s="87"/>
    </row>
    <row r="186" spans="1:6" x14ac:dyDescent="0.2">
      <c r="A186">
        <f t="shared" si="7"/>
        <v>27</v>
      </c>
      <c r="B186" s="86">
        <v>44746</v>
      </c>
      <c r="C186" s="88" t="s">
        <v>25</v>
      </c>
      <c r="D186" s="88" t="s">
        <v>28</v>
      </c>
      <c r="E186" s="90" t="s">
        <v>36</v>
      </c>
      <c r="F186" s="87"/>
    </row>
    <row r="187" spans="1:6" x14ac:dyDescent="0.2">
      <c r="A187">
        <f t="shared" si="7"/>
        <v>27</v>
      </c>
      <c r="B187" s="86">
        <v>44747</v>
      </c>
      <c r="C187" s="88" t="s">
        <v>25</v>
      </c>
      <c r="D187" s="88" t="s">
        <v>27</v>
      </c>
      <c r="E187" s="90" t="s">
        <v>36</v>
      </c>
      <c r="F187" s="87"/>
    </row>
    <row r="188" spans="1:6" x14ac:dyDescent="0.2">
      <c r="A188">
        <f t="shared" si="7"/>
        <v>27</v>
      </c>
      <c r="B188" s="86">
        <v>44748</v>
      </c>
      <c r="C188" s="88" t="s">
        <v>25</v>
      </c>
      <c r="D188" s="88" t="s">
        <v>26</v>
      </c>
      <c r="E188" s="90" t="s">
        <v>36</v>
      </c>
      <c r="F188" s="87"/>
    </row>
    <row r="189" spans="1:6" x14ac:dyDescent="0.2">
      <c r="A189">
        <f t="shared" si="7"/>
        <v>27</v>
      </c>
      <c r="B189" s="86">
        <v>44749</v>
      </c>
      <c r="C189" s="88" t="s">
        <v>25</v>
      </c>
      <c r="D189" s="88" t="s">
        <v>24</v>
      </c>
      <c r="E189" s="90" t="s">
        <v>36</v>
      </c>
      <c r="F189" s="87"/>
    </row>
    <row r="190" spans="1:6" x14ac:dyDescent="0.2">
      <c r="A190">
        <f t="shared" si="7"/>
        <v>27</v>
      </c>
      <c r="B190" s="86">
        <v>44750</v>
      </c>
      <c r="C190" s="88" t="s">
        <v>25</v>
      </c>
      <c r="D190" s="88" t="s">
        <v>34</v>
      </c>
      <c r="E190" s="90" t="s">
        <v>36</v>
      </c>
      <c r="F190" s="87"/>
    </row>
    <row r="191" spans="1:6" x14ac:dyDescent="0.2">
      <c r="A191">
        <f t="shared" si="7"/>
        <v>27</v>
      </c>
      <c r="B191" s="86">
        <v>44751</v>
      </c>
      <c r="C191" s="87" t="s">
        <v>22</v>
      </c>
      <c r="D191" s="88" t="s">
        <v>0</v>
      </c>
      <c r="E191" s="90" t="s">
        <v>36</v>
      </c>
      <c r="F191" s="87"/>
    </row>
    <row r="192" spans="1:6" x14ac:dyDescent="0.2">
      <c r="A192">
        <f t="shared" si="7"/>
        <v>27</v>
      </c>
      <c r="B192" s="86">
        <v>44752</v>
      </c>
      <c r="C192" s="87" t="s">
        <v>22</v>
      </c>
      <c r="D192" s="88" t="s">
        <v>1</v>
      </c>
      <c r="E192" s="90" t="s">
        <v>36</v>
      </c>
      <c r="F192" s="87"/>
    </row>
    <row r="193" spans="1:6" x14ac:dyDescent="0.2">
      <c r="A193">
        <f t="shared" si="7"/>
        <v>28</v>
      </c>
      <c r="B193" s="86">
        <v>44753</v>
      </c>
      <c r="C193" s="88" t="s">
        <v>25</v>
      </c>
      <c r="D193" s="88" t="s">
        <v>28</v>
      </c>
      <c r="E193" s="90" t="s">
        <v>36</v>
      </c>
      <c r="F193" s="87"/>
    </row>
    <row r="194" spans="1:6" x14ac:dyDescent="0.2">
      <c r="A194">
        <f t="shared" si="7"/>
        <v>28</v>
      </c>
      <c r="B194" s="86">
        <v>44754</v>
      </c>
      <c r="C194" s="88" t="s">
        <v>25</v>
      </c>
      <c r="D194" s="88" t="s">
        <v>27</v>
      </c>
      <c r="E194" s="90" t="s">
        <v>36</v>
      </c>
      <c r="F194" s="87"/>
    </row>
    <row r="195" spans="1:6" x14ac:dyDescent="0.2">
      <c r="A195">
        <f t="shared" si="7"/>
        <v>28</v>
      </c>
      <c r="B195" s="86">
        <v>44755</v>
      </c>
      <c r="C195" s="88" t="s">
        <v>25</v>
      </c>
      <c r="D195" s="88" t="s">
        <v>26</v>
      </c>
      <c r="E195" s="90" t="s">
        <v>36</v>
      </c>
      <c r="F195" s="87"/>
    </row>
    <row r="196" spans="1:6" x14ac:dyDescent="0.2">
      <c r="A196">
        <f t="shared" si="7"/>
        <v>28</v>
      </c>
      <c r="B196" s="86">
        <v>44756</v>
      </c>
      <c r="C196" s="88" t="s">
        <v>25</v>
      </c>
      <c r="D196" s="88" t="s">
        <v>24</v>
      </c>
      <c r="E196" s="90" t="s">
        <v>36</v>
      </c>
      <c r="F196" s="87"/>
    </row>
    <row r="197" spans="1:6" x14ac:dyDescent="0.2">
      <c r="A197">
        <f t="shared" ref="A197:A260" si="8">WEEKNUM(B197,21)</f>
        <v>28</v>
      </c>
      <c r="B197" s="86">
        <v>44757</v>
      </c>
      <c r="C197" s="88" t="s">
        <v>25</v>
      </c>
      <c r="D197" s="88" t="s">
        <v>34</v>
      </c>
      <c r="E197" s="90" t="s">
        <v>36</v>
      </c>
      <c r="F197" s="87"/>
    </row>
    <row r="198" spans="1:6" x14ac:dyDescent="0.2">
      <c r="A198">
        <f t="shared" si="8"/>
        <v>28</v>
      </c>
      <c r="B198" s="86">
        <v>44758</v>
      </c>
      <c r="C198" s="87" t="s">
        <v>22</v>
      </c>
      <c r="D198" s="88" t="s">
        <v>0</v>
      </c>
      <c r="E198" s="90" t="s">
        <v>36</v>
      </c>
      <c r="F198" s="87"/>
    </row>
    <row r="199" spans="1:6" x14ac:dyDescent="0.2">
      <c r="A199">
        <f t="shared" si="8"/>
        <v>28</v>
      </c>
      <c r="B199" s="86">
        <v>44759</v>
      </c>
      <c r="C199" s="87" t="s">
        <v>22</v>
      </c>
      <c r="D199" s="88" t="s">
        <v>1</v>
      </c>
      <c r="E199" s="90" t="s">
        <v>36</v>
      </c>
      <c r="F199" s="87"/>
    </row>
    <row r="200" spans="1:6" x14ac:dyDescent="0.2">
      <c r="A200">
        <f t="shared" si="8"/>
        <v>29</v>
      </c>
      <c r="B200" s="86">
        <v>44760</v>
      </c>
      <c r="C200" s="88" t="s">
        <v>25</v>
      </c>
      <c r="D200" s="88" t="s">
        <v>28</v>
      </c>
      <c r="E200" s="90" t="s">
        <v>36</v>
      </c>
      <c r="F200" s="87"/>
    </row>
    <row r="201" spans="1:6" x14ac:dyDescent="0.2">
      <c r="A201">
        <f t="shared" si="8"/>
        <v>29</v>
      </c>
      <c r="B201" s="86">
        <v>44761</v>
      </c>
      <c r="C201" s="88" t="s">
        <v>25</v>
      </c>
      <c r="D201" s="88" t="s">
        <v>27</v>
      </c>
      <c r="E201" s="90" t="s">
        <v>36</v>
      </c>
      <c r="F201" s="87"/>
    </row>
    <row r="202" spans="1:6" x14ac:dyDescent="0.2">
      <c r="A202">
        <f t="shared" si="8"/>
        <v>29</v>
      </c>
      <c r="B202" s="86">
        <v>44762</v>
      </c>
      <c r="C202" s="88" t="s">
        <v>25</v>
      </c>
      <c r="D202" s="88" t="s">
        <v>26</v>
      </c>
      <c r="E202" s="90" t="s">
        <v>36</v>
      </c>
      <c r="F202" s="87"/>
    </row>
    <row r="203" spans="1:6" x14ac:dyDescent="0.2">
      <c r="A203">
        <f t="shared" si="8"/>
        <v>29</v>
      </c>
      <c r="B203" s="86">
        <v>44763</v>
      </c>
      <c r="C203" s="88" t="s">
        <v>25</v>
      </c>
      <c r="D203" s="88" t="s">
        <v>24</v>
      </c>
      <c r="E203" s="90" t="s">
        <v>36</v>
      </c>
      <c r="F203" s="87"/>
    </row>
    <row r="204" spans="1:6" x14ac:dyDescent="0.2">
      <c r="A204">
        <f t="shared" si="8"/>
        <v>29</v>
      </c>
      <c r="B204" s="86">
        <v>44764</v>
      </c>
      <c r="C204" s="88" t="s">
        <v>25</v>
      </c>
      <c r="D204" s="88" t="s">
        <v>34</v>
      </c>
      <c r="E204" s="90" t="s">
        <v>36</v>
      </c>
      <c r="F204" s="87"/>
    </row>
    <row r="205" spans="1:6" x14ac:dyDescent="0.2">
      <c r="A205">
        <f t="shared" si="8"/>
        <v>29</v>
      </c>
      <c r="B205" s="86">
        <v>44765</v>
      </c>
      <c r="C205" s="87" t="s">
        <v>22</v>
      </c>
      <c r="D205" s="88" t="s">
        <v>0</v>
      </c>
      <c r="E205" s="90" t="s">
        <v>36</v>
      </c>
      <c r="F205" s="87"/>
    </row>
    <row r="206" spans="1:6" x14ac:dyDescent="0.2">
      <c r="A206">
        <f t="shared" si="8"/>
        <v>29</v>
      </c>
      <c r="B206" s="86">
        <v>44766</v>
      </c>
      <c r="C206" s="87" t="s">
        <v>22</v>
      </c>
      <c r="D206" s="88" t="s">
        <v>1</v>
      </c>
      <c r="E206" s="90" t="s">
        <v>36</v>
      </c>
      <c r="F206" s="87"/>
    </row>
    <row r="207" spans="1:6" x14ac:dyDescent="0.2">
      <c r="A207">
        <f t="shared" si="8"/>
        <v>30</v>
      </c>
      <c r="B207" s="86">
        <v>44767</v>
      </c>
      <c r="C207" s="88" t="s">
        <v>25</v>
      </c>
      <c r="D207" s="88" t="s">
        <v>28</v>
      </c>
      <c r="E207" s="90" t="s">
        <v>36</v>
      </c>
      <c r="F207" s="87"/>
    </row>
    <row r="208" spans="1:6" x14ac:dyDescent="0.2">
      <c r="A208">
        <f t="shared" si="8"/>
        <v>30</v>
      </c>
      <c r="B208" s="86">
        <v>44768</v>
      </c>
      <c r="C208" s="88" t="s">
        <v>25</v>
      </c>
      <c r="D208" s="88" t="s">
        <v>27</v>
      </c>
      <c r="E208" s="90" t="s">
        <v>36</v>
      </c>
      <c r="F208" s="87"/>
    </row>
    <row r="209" spans="1:6" x14ac:dyDescent="0.2">
      <c r="A209">
        <f t="shared" si="8"/>
        <v>30</v>
      </c>
      <c r="B209" s="86">
        <v>44769</v>
      </c>
      <c r="C209" s="88" t="s">
        <v>25</v>
      </c>
      <c r="D209" s="88" t="s">
        <v>26</v>
      </c>
      <c r="E209" s="90" t="s">
        <v>36</v>
      </c>
      <c r="F209" s="87"/>
    </row>
    <row r="210" spans="1:6" x14ac:dyDescent="0.2">
      <c r="A210">
        <f t="shared" si="8"/>
        <v>30</v>
      </c>
      <c r="B210" s="86">
        <v>44770</v>
      </c>
      <c r="C210" s="88" t="s">
        <v>25</v>
      </c>
      <c r="D210" s="88" t="s">
        <v>24</v>
      </c>
      <c r="E210" s="90" t="s">
        <v>36</v>
      </c>
      <c r="F210" s="87"/>
    </row>
    <row r="211" spans="1:6" x14ac:dyDescent="0.2">
      <c r="A211">
        <f t="shared" si="8"/>
        <v>30</v>
      </c>
      <c r="B211" s="86">
        <v>44771</v>
      </c>
      <c r="C211" s="88" t="s">
        <v>25</v>
      </c>
      <c r="D211" s="88" t="s">
        <v>34</v>
      </c>
      <c r="E211" s="90" t="s">
        <v>36</v>
      </c>
      <c r="F211" s="87"/>
    </row>
    <row r="212" spans="1:6" x14ac:dyDescent="0.2">
      <c r="A212">
        <f t="shared" si="8"/>
        <v>30</v>
      </c>
      <c r="B212" s="86">
        <v>44772</v>
      </c>
      <c r="C212" s="87" t="s">
        <v>22</v>
      </c>
      <c r="D212" s="88" t="s">
        <v>0</v>
      </c>
      <c r="E212" s="90" t="s">
        <v>36</v>
      </c>
      <c r="F212" s="87"/>
    </row>
    <row r="213" spans="1:6" x14ac:dyDescent="0.2">
      <c r="A213">
        <f t="shared" si="8"/>
        <v>30</v>
      </c>
      <c r="B213" s="86">
        <v>44773</v>
      </c>
      <c r="C213" s="87" t="s">
        <v>22</v>
      </c>
      <c r="D213" s="88" t="s">
        <v>1</v>
      </c>
      <c r="E213" s="90" t="s">
        <v>36</v>
      </c>
      <c r="F213" s="87"/>
    </row>
    <row r="214" spans="1:6" x14ac:dyDescent="0.2">
      <c r="A214">
        <f t="shared" si="8"/>
        <v>31</v>
      </c>
      <c r="B214" s="86">
        <v>44774</v>
      </c>
      <c r="C214" s="88" t="s">
        <v>25</v>
      </c>
      <c r="D214" s="88" t="s">
        <v>28</v>
      </c>
      <c r="E214" s="90" t="s">
        <v>36</v>
      </c>
      <c r="F214" s="87"/>
    </row>
    <row r="215" spans="1:6" x14ac:dyDescent="0.2">
      <c r="A215">
        <f t="shared" si="8"/>
        <v>31</v>
      </c>
      <c r="B215" s="86">
        <v>44775</v>
      </c>
      <c r="C215" s="88" t="s">
        <v>25</v>
      </c>
      <c r="D215" s="88" t="s">
        <v>27</v>
      </c>
      <c r="E215" s="90" t="s">
        <v>36</v>
      </c>
      <c r="F215" s="87"/>
    </row>
    <row r="216" spans="1:6" x14ac:dyDescent="0.2">
      <c r="A216">
        <f t="shared" si="8"/>
        <v>31</v>
      </c>
      <c r="B216" s="86">
        <v>44776</v>
      </c>
      <c r="C216" s="88" t="s">
        <v>25</v>
      </c>
      <c r="D216" s="88" t="s">
        <v>26</v>
      </c>
      <c r="E216" s="90" t="s">
        <v>36</v>
      </c>
      <c r="F216" s="87"/>
    </row>
    <row r="217" spans="1:6" x14ac:dyDescent="0.2">
      <c r="A217">
        <f t="shared" si="8"/>
        <v>31</v>
      </c>
      <c r="B217" s="86">
        <v>44777</v>
      </c>
      <c r="C217" s="88" t="s">
        <v>25</v>
      </c>
      <c r="D217" s="88" t="s">
        <v>24</v>
      </c>
      <c r="E217" s="90" t="s">
        <v>36</v>
      </c>
      <c r="F217" s="87"/>
    </row>
    <row r="218" spans="1:6" x14ac:dyDescent="0.2">
      <c r="A218">
        <f t="shared" si="8"/>
        <v>31</v>
      </c>
      <c r="B218" s="86">
        <v>44778</v>
      </c>
      <c r="C218" s="88" t="s">
        <v>25</v>
      </c>
      <c r="D218" s="88" t="s">
        <v>34</v>
      </c>
      <c r="E218" s="90" t="s">
        <v>36</v>
      </c>
      <c r="F218" s="87"/>
    </row>
    <row r="219" spans="1:6" x14ac:dyDescent="0.2">
      <c r="A219">
        <f t="shared" si="8"/>
        <v>31</v>
      </c>
      <c r="B219" s="86">
        <v>44779</v>
      </c>
      <c r="C219" s="87" t="s">
        <v>22</v>
      </c>
      <c r="D219" s="88" t="s">
        <v>0</v>
      </c>
      <c r="E219" s="90" t="s">
        <v>36</v>
      </c>
      <c r="F219" s="87"/>
    </row>
    <row r="220" spans="1:6" x14ac:dyDescent="0.2">
      <c r="A220">
        <f t="shared" si="8"/>
        <v>31</v>
      </c>
      <c r="B220" s="86">
        <v>44780</v>
      </c>
      <c r="C220" s="87" t="s">
        <v>22</v>
      </c>
      <c r="D220" s="88" t="s">
        <v>1</v>
      </c>
      <c r="E220" s="90" t="s">
        <v>36</v>
      </c>
      <c r="F220" s="87"/>
    </row>
    <row r="221" spans="1:6" x14ac:dyDescent="0.2">
      <c r="A221">
        <f t="shared" si="8"/>
        <v>32</v>
      </c>
      <c r="B221" s="86">
        <v>44781</v>
      </c>
      <c r="C221" s="88" t="s">
        <v>33</v>
      </c>
      <c r="D221" s="88" t="s">
        <v>28</v>
      </c>
      <c r="E221" s="90" t="s">
        <v>36</v>
      </c>
      <c r="F221" s="87"/>
    </row>
    <row r="222" spans="1:6" x14ac:dyDescent="0.2">
      <c r="A222">
        <f t="shared" si="8"/>
        <v>32</v>
      </c>
      <c r="B222" s="86">
        <v>44782</v>
      </c>
      <c r="C222" s="88" t="s">
        <v>33</v>
      </c>
      <c r="D222" s="88" t="s">
        <v>27</v>
      </c>
      <c r="E222" s="90" t="s">
        <v>36</v>
      </c>
      <c r="F222" s="87"/>
    </row>
    <row r="223" spans="1:6" x14ac:dyDescent="0.2">
      <c r="A223">
        <f t="shared" si="8"/>
        <v>32</v>
      </c>
      <c r="B223" s="86">
        <v>44783</v>
      </c>
      <c r="C223" s="88" t="s">
        <v>33</v>
      </c>
      <c r="D223" s="88" t="s">
        <v>26</v>
      </c>
      <c r="E223" s="90" t="s">
        <v>36</v>
      </c>
      <c r="F223" s="87"/>
    </row>
    <row r="224" spans="1:6" x14ac:dyDescent="0.2">
      <c r="A224">
        <f t="shared" si="8"/>
        <v>32</v>
      </c>
      <c r="B224" s="86">
        <v>44784</v>
      </c>
      <c r="C224" s="88" t="s">
        <v>33</v>
      </c>
      <c r="D224" s="88" t="s">
        <v>24</v>
      </c>
      <c r="E224" s="90" t="s">
        <v>36</v>
      </c>
      <c r="F224" s="87"/>
    </row>
    <row r="225" spans="1:6" x14ac:dyDescent="0.2">
      <c r="A225">
        <f t="shared" si="8"/>
        <v>32</v>
      </c>
      <c r="B225" s="86">
        <v>44785</v>
      </c>
      <c r="C225" s="88" t="s">
        <v>33</v>
      </c>
      <c r="D225" s="88" t="s">
        <v>34</v>
      </c>
      <c r="E225" s="90" t="s">
        <v>36</v>
      </c>
      <c r="F225" s="87"/>
    </row>
    <row r="226" spans="1:6" x14ac:dyDescent="0.2">
      <c r="A226">
        <f t="shared" si="8"/>
        <v>32</v>
      </c>
      <c r="B226" s="86">
        <v>44786</v>
      </c>
      <c r="C226" s="87" t="s">
        <v>22</v>
      </c>
      <c r="D226" s="88" t="s">
        <v>0</v>
      </c>
      <c r="E226" s="90" t="s">
        <v>36</v>
      </c>
      <c r="F226" s="87"/>
    </row>
    <row r="227" spans="1:6" x14ac:dyDescent="0.2">
      <c r="A227">
        <f t="shared" si="8"/>
        <v>32</v>
      </c>
      <c r="B227" s="86">
        <v>44787</v>
      </c>
      <c r="C227" s="87" t="s">
        <v>22</v>
      </c>
      <c r="D227" s="88" t="s">
        <v>1</v>
      </c>
      <c r="E227" s="90" t="s">
        <v>36</v>
      </c>
      <c r="F227" s="87"/>
    </row>
    <row r="228" spans="1:6" x14ac:dyDescent="0.2">
      <c r="A228">
        <f t="shared" si="8"/>
        <v>33</v>
      </c>
      <c r="B228" s="86">
        <v>44788</v>
      </c>
      <c r="C228" s="88" t="s">
        <v>33</v>
      </c>
      <c r="D228" s="88" t="s">
        <v>28</v>
      </c>
      <c r="E228" s="90"/>
      <c r="F228" s="87"/>
    </row>
    <row r="229" spans="1:6" x14ac:dyDescent="0.2">
      <c r="A229">
        <f t="shared" si="8"/>
        <v>33</v>
      </c>
      <c r="B229" s="86">
        <v>44789</v>
      </c>
      <c r="C229" s="88" t="s">
        <v>33</v>
      </c>
      <c r="D229" s="88" t="s">
        <v>27</v>
      </c>
      <c r="E229" s="90"/>
      <c r="F229" s="87"/>
    </row>
    <row r="230" spans="1:6" x14ac:dyDescent="0.2">
      <c r="A230">
        <f t="shared" si="8"/>
        <v>33</v>
      </c>
      <c r="B230" s="86">
        <v>44790</v>
      </c>
      <c r="C230" s="87" t="s">
        <v>22</v>
      </c>
      <c r="D230" s="88" t="s">
        <v>26</v>
      </c>
      <c r="E230" s="91"/>
      <c r="F230" s="87"/>
    </row>
    <row r="231" spans="1:6" x14ac:dyDescent="0.2">
      <c r="A231">
        <f t="shared" si="8"/>
        <v>33</v>
      </c>
      <c r="B231" s="86">
        <v>44791</v>
      </c>
      <c r="C231" s="87" t="s">
        <v>22</v>
      </c>
      <c r="D231" s="88" t="s">
        <v>24</v>
      </c>
      <c r="E231" s="91"/>
      <c r="F231" s="87"/>
    </row>
    <row r="232" spans="1:6" x14ac:dyDescent="0.2">
      <c r="A232">
        <f t="shared" si="8"/>
        <v>33</v>
      </c>
      <c r="B232" s="86">
        <v>44792</v>
      </c>
      <c r="C232" s="87" t="s">
        <v>22</v>
      </c>
      <c r="D232" s="88" t="s">
        <v>34</v>
      </c>
      <c r="E232" s="91"/>
      <c r="F232" s="87"/>
    </row>
    <row r="233" spans="1:6" x14ac:dyDescent="0.2">
      <c r="A233">
        <f t="shared" si="8"/>
        <v>33</v>
      </c>
      <c r="B233" s="86">
        <v>44793</v>
      </c>
      <c r="C233" s="87" t="s">
        <v>22</v>
      </c>
      <c r="D233" s="88" t="s">
        <v>0</v>
      </c>
      <c r="E233" s="91"/>
      <c r="F233" s="87"/>
    </row>
    <row r="234" spans="1:6" x14ac:dyDescent="0.2">
      <c r="A234">
        <f t="shared" si="8"/>
        <v>33</v>
      </c>
      <c r="B234" s="86">
        <v>44794</v>
      </c>
      <c r="C234" s="87" t="s">
        <v>22</v>
      </c>
      <c r="D234" s="88" t="s">
        <v>1</v>
      </c>
      <c r="E234" s="91"/>
      <c r="F234" s="87"/>
    </row>
    <row r="235" spans="1:6" x14ac:dyDescent="0.2">
      <c r="A235">
        <f t="shared" si="8"/>
        <v>34</v>
      </c>
      <c r="B235" s="86">
        <v>44795</v>
      </c>
      <c r="C235" s="87" t="s">
        <v>22</v>
      </c>
      <c r="D235" s="88" t="s">
        <v>28</v>
      </c>
      <c r="E235" s="91"/>
      <c r="F235" s="87"/>
    </row>
    <row r="236" spans="1:6" x14ac:dyDescent="0.2">
      <c r="A236">
        <f t="shared" si="8"/>
        <v>34</v>
      </c>
      <c r="B236" s="86">
        <v>44796</v>
      </c>
      <c r="C236" s="87" t="s">
        <v>22</v>
      </c>
      <c r="D236" s="88" t="s">
        <v>27</v>
      </c>
      <c r="E236" s="91"/>
      <c r="F236" s="87"/>
    </row>
    <row r="237" spans="1:6" x14ac:dyDescent="0.2">
      <c r="A237">
        <f t="shared" si="8"/>
        <v>34</v>
      </c>
      <c r="B237" s="86">
        <v>44797</v>
      </c>
      <c r="C237" s="87" t="s">
        <v>22</v>
      </c>
      <c r="D237" s="88" t="s">
        <v>26</v>
      </c>
      <c r="E237" s="91"/>
      <c r="F237" s="87"/>
    </row>
    <row r="238" spans="1:6" x14ac:dyDescent="0.2">
      <c r="A238">
        <f t="shared" si="8"/>
        <v>34</v>
      </c>
      <c r="B238" s="86">
        <v>44798</v>
      </c>
      <c r="C238" s="87" t="s">
        <v>22</v>
      </c>
      <c r="D238" s="88" t="s">
        <v>24</v>
      </c>
      <c r="E238" s="91"/>
      <c r="F238" s="87"/>
    </row>
    <row r="239" spans="1:6" x14ac:dyDescent="0.2">
      <c r="A239">
        <f t="shared" si="8"/>
        <v>34</v>
      </c>
      <c r="B239" s="86">
        <v>44799</v>
      </c>
      <c r="C239" s="87" t="s">
        <v>22</v>
      </c>
      <c r="D239" s="88" t="s">
        <v>34</v>
      </c>
      <c r="E239" s="91"/>
      <c r="F239" s="87"/>
    </row>
    <row r="240" spans="1:6" x14ac:dyDescent="0.2">
      <c r="A240">
        <f t="shared" si="8"/>
        <v>34</v>
      </c>
      <c r="B240" s="86">
        <v>44800</v>
      </c>
      <c r="C240" s="87" t="s">
        <v>22</v>
      </c>
      <c r="D240" s="88" t="s">
        <v>0</v>
      </c>
      <c r="E240" s="91"/>
      <c r="F240" s="87"/>
    </row>
    <row r="241" spans="1:6" x14ac:dyDescent="0.2">
      <c r="A241">
        <f t="shared" si="8"/>
        <v>34</v>
      </c>
      <c r="B241" s="86">
        <v>44801</v>
      </c>
      <c r="C241" s="87" t="s">
        <v>22</v>
      </c>
      <c r="D241" s="88" t="s">
        <v>1</v>
      </c>
      <c r="E241" s="91"/>
      <c r="F241" s="87"/>
    </row>
    <row r="242" spans="1:6" x14ac:dyDescent="0.2">
      <c r="A242">
        <f t="shared" si="8"/>
        <v>35</v>
      </c>
      <c r="B242" s="86">
        <v>44802</v>
      </c>
      <c r="C242" s="87" t="s">
        <v>22</v>
      </c>
      <c r="D242" s="88" t="s">
        <v>28</v>
      </c>
      <c r="E242" s="91"/>
      <c r="F242" s="87"/>
    </row>
    <row r="243" spans="1:6" x14ac:dyDescent="0.2">
      <c r="A243">
        <f t="shared" si="8"/>
        <v>35</v>
      </c>
      <c r="B243" s="86">
        <v>44803</v>
      </c>
      <c r="C243" s="87" t="s">
        <v>22</v>
      </c>
      <c r="D243" s="88" t="s">
        <v>27</v>
      </c>
      <c r="E243" s="91"/>
      <c r="F243" s="87"/>
    </row>
    <row r="244" spans="1:6" x14ac:dyDescent="0.2">
      <c r="A244">
        <f t="shared" si="8"/>
        <v>35</v>
      </c>
      <c r="B244" s="86">
        <v>44804</v>
      </c>
      <c r="C244" s="87" t="s">
        <v>22</v>
      </c>
      <c r="D244" s="88" t="s">
        <v>26</v>
      </c>
      <c r="E244" s="91"/>
      <c r="F244" s="87"/>
    </row>
    <row r="245" spans="1:6" x14ac:dyDescent="0.2">
      <c r="A245">
        <f t="shared" si="8"/>
        <v>35</v>
      </c>
      <c r="B245" s="86">
        <v>44805</v>
      </c>
      <c r="C245" s="87" t="s">
        <v>22</v>
      </c>
      <c r="D245" s="88" t="s">
        <v>24</v>
      </c>
      <c r="E245" s="91"/>
      <c r="F245" s="87"/>
    </row>
    <row r="246" spans="1:6" x14ac:dyDescent="0.2">
      <c r="A246">
        <f t="shared" si="8"/>
        <v>35</v>
      </c>
      <c r="B246" s="86">
        <v>44806</v>
      </c>
      <c r="C246" s="87" t="s">
        <v>22</v>
      </c>
      <c r="D246" s="88" t="s">
        <v>34</v>
      </c>
      <c r="E246" s="91"/>
      <c r="F246" s="87"/>
    </row>
    <row r="247" spans="1:6" x14ac:dyDescent="0.2">
      <c r="A247">
        <f t="shared" si="8"/>
        <v>35</v>
      </c>
      <c r="B247" s="86">
        <v>44807</v>
      </c>
      <c r="C247" s="87" t="s">
        <v>22</v>
      </c>
      <c r="D247" s="88" t="s">
        <v>0</v>
      </c>
      <c r="E247" s="91"/>
      <c r="F247" s="87"/>
    </row>
    <row r="248" spans="1:6" x14ac:dyDescent="0.2">
      <c r="A248">
        <f t="shared" si="8"/>
        <v>35</v>
      </c>
      <c r="B248" s="86">
        <v>44808</v>
      </c>
      <c r="C248" s="87" t="s">
        <v>22</v>
      </c>
      <c r="D248" s="88" t="s">
        <v>1</v>
      </c>
      <c r="E248" s="91"/>
      <c r="F248" s="87"/>
    </row>
    <row r="249" spans="1:6" x14ac:dyDescent="0.2">
      <c r="A249">
        <f t="shared" si="8"/>
        <v>36</v>
      </c>
      <c r="B249" s="86">
        <v>44809</v>
      </c>
      <c r="C249" s="87" t="s">
        <v>22</v>
      </c>
      <c r="D249" s="88" t="s">
        <v>28</v>
      </c>
      <c r="E249" s="91"/>
      <c r="F249" s="87"/>
    </row>
    <row r="250" spans="1:6" x14ac:dyDescent="0.2">
      <c r="A250">
        <f t="shared" si="8"/>
        <v>36</v>
      </c>
      <c r="B250" s="86">
        <v>44810</v>
      </c>
      <c r="C250" s="87" t="s">
        <v>22</v>
      </c>
      <c r="D250" s="88" t="s">
        <v>27</v>
      </c>
      <c r="E250" s="91"/>
      <c r="F250" s="87"/>
    </row>
    <row r="251" spans="1:6" x14ac:dyDescent="0.2">
      <c r="A251">
        <f t="shared" si="8"/>
        <v>36</v>
      </c>
      <c r="B251" s="86">
        <v>44811</v>
      </c>
      <c r="C251" s="87" t="s">
        <v>22</v>
      </c>
      <c r="D251" s="88" t="s">
        <v>26</v>
      </c>
      <c r="E251" s="91"/>
      <c r="F251" s="87"/>
    </row>
    <row r="252" spans="1:6" x14ac:dyDescent="0.2">
      <c r="A252">
        <f t="shared" si="8"/>
        <v>36</v>
      </c>
      <c r="B252" s="86">
        <v>44812</v>
      </c>
      <c r="C252" s="87" t="s">
        <v>22</v>
      </c>
      <c r="D252" s="88" t="s">
        <v>24</v>
      </c>
      <c r="E252" s="91"/>
      <c r="F252" s="87"/>
    </row>
    <row r="253" spans="1:6" x14ac:dyDescent="0.2">
      <c r="A253">
        <f t="shared" si="8"/>
        <v>36</v>
      </c>
      <c r="B253" s="86">
        <v>44813</v>
      </c>
      <c r="C253" s="87" t="s">
        <v>22</v>
      </c>
      <c r="D253" s="88" t="s">
        <v>34</v>
      </c>
      <c r="E253" s="91"/>
      <c r="F253" s="87"/>
    </row>
    <row r="254" spans="1:6" x14ac:dyDescent="0.2">
      <c r="A254">
        <f t="shared" si="8"/>
        <v>36</v>
      </c>
      <c r="B254" s="86">
        <v>44814</v>
      </c>
      <c r="C254" s="87" t="s">
        <v>22</v>
      </c>
      <c r="D254" s="88" t="s">
        <v>0</v>
      </c>
      <c r="E254" s="91"/>
      <c r="F254" s="87"/>
    </row>
    <row r="255" spans="1:6" x14ac:dyDescent="0.2">
      <c r="A255">
        <f t="shared" si="8"/>
        <v>36</v>
      </c>
      <c r="B255" s="86">
        <v>44815</v>
      </c>
      <c r="C255" s="87" t="s">
        <v>22</v>
      </c>
      <c r="D255" s="88" t="s">
        <v>1</v>
      </c>
      <c r="E255" s="91"/>
      <c r="F255" s="87"/>
    </row>
    <row r="256" spans="1:6" x14ac:dyDescent="0.2">
      <c r="A256">
        <f t="shared" si="8"/>
        <v>37</v>
      </c>
      <c r="B256" s="86">
        <v>44816</v>
      </c>
      <c r="C256" s="87" t="s">
        <v>22</v>
      </c>
      <c r="D256" s="88" t="s">
        <v>28</v>
      </c>
      <c r="E256" s="91"/>
      <c r="F256" s="87"/>
    </row>
    <row r="257" spans="1:6" x14ac:dyDescent="0.2">
      <c r="A257">
        <f t="shared" si="8"/>
        <v>37</v>
      </c>
      <c r="B257" s="86">
        <v>44817</v>
      </c>
      <c r="C257" s="87" t="s">
        <v>22</v>
      </c>
      <c r="D257" s="88" t="s">
        <v>27</v>
      </c>
      <c r="E257" s="91"/>
      <c r="F257" s="87"/>
    </row>
    <row r="258" spans="1:6" x14ac:dyDescent="0.2">
      <c r="A258">
        <f t="shared" si="8"/>
        <v>37</v>
      </c>
      <c r="B258" s="86">
        <v>44818</v>
      </c>
      <c r="C258" s="87" t="s">
        <v>22</v>
      </c>
      <c r="D258" s="88" t="s">
        <v>26</v>
      </c>
      <c r="E258" s="91"/>
      <c r="F258" s="87"/>
    </row>
    <row r="259" spans="1:6" x14ac:dyDescent="0.2">
      <c r="A259">
        <f t="shared" si="8"/>
        <v>37</v>
      </c>
      <c r="B259" s="86">
        <v>44819</v>
      </c>
      <c r="C259" s="87" t="s">
        <v>22</v>
      </c>
      <c r="D259" s="88" t="s">
        <v>24</v>
      </c>
      <c r="E259" s="91"/>
      <c r="F259" s="87"/>
    </row>
    <row r="260" spans="1:6" x14ac:dyDescent="0.2">
      <c r="A260">
        <f t="shared" si="8"/>
        <v>37</v>
      </c>
      <c r="B260" s="86">
        <v>44820</v>
      </c>
      <c r="C260" s="87" t="s">
        <v>22</v>
      </c>
      <c r="D260" s="88" t="s">
        <v>34</v>
      </c>
      <c r="E260" s="91"/>
      <c r="F260" s="87"/>
    </row>
    <row r="261" spans="1:6" x14ac:dyDescent="0.2">
      <c r="A261">
        <f t="shared" ref="A261:A324" si="9">WEEKNUM(B261,21)</f>
        <v>37</v>
      </c>
      <c r="B261" s="86">
        <v>44821</v>
      </c>
      <c r="C261" s="87" t="s">
        <v>22</v>
      </c>
      <c r="D261" s="88" t="s">
        <v>0</v>
      </c>
      <c r="E261" s="91"/>
      <c r="F261" s="87"/>
    </row>
    <row r="262" spans="1:6" x14ac:dyDescent="0.2">
      <c r="A262">
        <f t="shared" si="9"/>
        <v>37</v>
      </c>
      <c r="B262" s="86">
        <v>44822</v>
      </c>
      <c r="C262" s="87" t="s">
        <v>22</v>
      </c>
      <c r="D262" s="88" t="s">
        <v>1</v>
      </c>
      <c r="E262" s="91"/>
      <c r="F262" s="87"/>
    </row>
    <row r="263" spans="1:6" x14ac:dyDescent="0.2">
      <c r="A263">
        <f t="shared" si="9"/>
        <v>38</v>
      </c>
      <c r="B263" s="86">
        <v>44823</v>
      </c>
      <c r="C263" s="87" t="s">
        <v>22</v>
      </c>
      <c r="D263" s="88" t="s">
        <v>28</v>
      </c>
      <c r="E263" s="91"/>
      <c r="F263" s="87"/>
    </row>
    <row r="264" spans="1:6" x14ac:dyDescent="0.2">
      <c r="A264">
        <f t="shared" si="9"/>
        <v>38</v>
      </c>
      <c r="B264" s="86">
        <v>44824</v>
      </c>
      <c r="C264" s="87" t="s">
        <v>22</v>
      </c>
      <c r="D264" s="88" t="s">
        <v>27</v>
      </c>
      <c r="E264" s="91"/>
      <c r="F264" s="87"/>
    </row>
    <row r="265" spans="1:6" x14ac:dyDescent="0.2">
      <c r="A265">
        <f t="shared" si="9"/>
        <v>38</v>
      </c>
      <c r="B265" s="86">
        <v>44825</v>
      </c>
      <c r="C265" s="87" t="s">
        <v>22</v>
      </c>
      <c r="D265" s="88" t="s">
        <v>26</v>
      </c>
      <c r="E265" s="91"/>
      <c r="F265" s="87"/>
    </row>
    <row r="266" spans="1:6" x14ac:dyDescent="0.2">
      <c r="A266">
        <f t="shared" si="9"/>
        <v>38</v>
      </c>
      <c r="B266" s="86">
        <v>44826</v>
      </c>
      <c r="C266" s="87" t="s">
        <v>22</v>
      </c>
      <c r="D266" s="88" t="s">
        <v>24</v>
      </c>
      <c r="E266" s="91"/>
      <c r="F266" s="87"/>
    </row>
    <row r="267" spans="1:6" x14ac:dyDescent="0.2">
      <c r="A267">
        <f t="shared" si="9"/>
        <v>38</v>
      </c>
      <c r="B267" s="86">
        <v>44827</v>
      </c>
      <c r="C267" s="87" t="s">
        <v>22</v>
      </c>
      <c r="D267" s="88" t="s">
        <v>34</v>
      </c>
      <c r="E267" s="91"/>
      <c r="F267" s="87"/>
    </row>
    <row r="268" spans="1:6" x14ac:dyDescent="0.2">
      <c r="A268">
        <f t="shared" si="9"/>
        <v>38</v>
      </c>
      <c r="B268" s="86">
        <v>44828</v>
      </c>
      <c r="C268" s="87" t="s">
        <v>22</v>
      </c>
      <c r="D268" s="88" t="s">
        <v>0</v>
      </c>
      <c r="E268" s="91"/>
      <c r="F268" s="87"/>
    </row>
    <row r="269" spans="1:6" x14ac:dyDescent="0.2">
      <c r="A269">
        <f t="shared" si="9"/>
        <v>38</v>
      </c>
      <c r="B269" s="86">
        <v>44829</v>
      </c>
      <c r="C269" s="87" t="s">
        <v>22</v>
      </c>
      <c r="D269" s="88" t="s">
        <v>1</v>
      </c>
      <c r="E269" s="91"/>
      <c r="F269" s="87"/>
    </row>
    <row r="270" spans="1:6" x14ac:dyDescent="0.2">
      <c r="A270">
        <f t="shared" si="9"/>
        <v>39</v>
      </c>
      <c r="B270" s="86">
        <v>44830</v>
      </c>
      <c r="C270" s="87" t="s">
        <v>22</v>
      </c>
      <c r="D270" s="88" t="s">
        <v>28</v>
      </c>
      <c r="E270" s="91"/>
      <c r="F270" s="87"/>
    </row>
    <row r="271" spans="1:6" x14ac:dyDescent="0.2">
      <c r="A271">
        <f t="shared" si="9"/>
        <v>39</v>
      </c>
      <c r="B271" s="86">
        <v>44831</v>
      </c>
      <c r="C271" s="87" t="s">
        <v>22</v>
      </c>
      <c r="D271" s="88" t="s">
        <v>27</v>
      </c>
      <c r="E271" s="91"/>
      <c r="F271" s="87"/>
    </row>
    <row r="272" spans="1:6" x14ac:dyDescent="0.2">
      <c r="A272">
        <f t="shared" si="9"/>
        <v>39</v>
      </c>
      <c r="B272" s="86">
        <v>44832</v>
      </c>
      <c r="C272" s="87" t="s">
        <v>22</v>
      </c>
      <c r="D272" s="88" t="s">
        <v>26</v>
      </c>
      <c r="E272" s="91"/>
      <c r="F272" s="87"/>
    </row>
    <row r="273" spans="1:6" x14ac:dyDescent="0.2">
      <c r="A273">
        <f t="shared" si="9"/>
        <v>39</v>
      </c>
      <c r="B273" s="86">
        <v>44833</v>
      </c>
      <c r="C273" s="87" t="s">
        <v>22</v>
      </c>
      <c r="D273" s="88" t="s">
        <v>24</v>
      </c>
      <c r="E273" s="91"/>
      <c r="F273" s="87"/>
    </row>
    <row r="274" spans="1:6" x14ac:dyDescent="0.2">
      <c r="A274">
        <f t="shared" si="9"/>
        <v>39</v>
      </c>
      <c r="B274" s="86">
        <v>44834</v>
      </c>
      <c r="C274" s="87" t="s">
        <v>22</v>
      </c>
      <c r="D274" s="88" t="s">
        <v>34</v>
      </c>
      <c r="E274" s="91"/>
      <c r="F274" s="87"/>
    </row>
    <row r="275" spans="1:6" x14ac:dyDescent="0.2">
      <c r="A275">
        <f t="shared" si="9"/>
        <v>39</v>
      </c>
      <c r="B275" s="86">
        <v>44835</v>
      </c>
      <c r="C275" s="87" t="s">
        <v>22</v>
      </c>
      <c r="D275" s="88" t="s">
        <v>0</v>
      </c>
      <c r="E275" s="91"/>
      <c r="F275" s="87"/>
    </row>
    <row r="276" spans="1:6" x14ac:dyDescent="0.2">
      <c r="A276">
        <f t="shared" si="9"/>
        <v>39</v>
      </c>
      <c r="B276" s="86">
        <v>44836</v>
      </c>
      <c r="C276" s="87" t="s">
        <v>22</v>
      </c>
      <c r="D276" s="88" t="s">
        <v>1</v>
      </c>
      <c r="E276" s="91"/>
      <c r="F276" s="87"/>
    </row>
    <row r="277" spans="1:6" x14ac:dyDescent="0.2">
      <c r="A277">
        <f t="shared" si="9"/>
        <v>40</v>
      </c>
      <c r="B277" s="86">
        <v>44837</v>
      </c>
      <c r="C277" s="88" t="s">
        <v>33</v>
      </c>
      <c r="D277" s="88" t="s">
        <v>28</v>
      </c>
      <c r="E277" s="90" t="s">
        <v>35</v>
      </c>
      <c r="F277" s="87"/>
    </row>
    <row r="278" spans="1:6" x14ac:dyDescent="0.2">
      <c r="A278">
        <f t="shared" si="9"/>
        <v>40</v>
      </c>
      <c r="B278" s="86">
        <v>44838</v>
      </c>
      <c r="C278" s="88" t="s">
        <v>33</v>
      </c>
      <c r="D278" s="88" t="s">
        <v>27</v>
      </c>
      <c r="E278" s="90" t="s">
        <v>35</v>
      </c>
      <c r="F278" s="87"/>
    </row>
    <row r="279" spans="1:6" x14ac:dyDescent="0.2">
      <c r="A279">
        <f t="shared" si="9"/>
        <v>40</v>
      </c>
      <c r="B279" s="86">
        <v>44839</v>
      </c>
      <c r="C279" s="88" t="s">
        <v>33</v>
      </c>
      <c r="D279" s="88" t="s">
        <v>26</v>
      </c>
      <c r="E279" s="90" t="s">
        <v>35</v>
      </c>
      <c r="F279" s="87"/>
    </row>
    <row r="280" spans="1:6" x14ac:dyDescent="0.2">
      <c r="A280">
        <f t="shared" si="9"/>
        <v>40</v>
      </c>
      <c r="B280" s="86">
        <v>44840</v>
      </c>
      <c r="C280" s="88" t="s">
        <v>33</v>
      </c>
      <c r="D280" s="88" t="s">
        <v>24</v>
      </c>
      <c r="E280" s="90" t="s">
        <v>35</v>
      </c>
      <c r="F280" s="87"/>
    </row>
    <row r="281" spans="1:6" x14ac:dyDescent="0.2">
      <c r="A281">
        <f t="shared" si="9"/>
        <v>40</v>
      </c>
      <c r="B281" s="86">
        <v>44841</v>
      </c>
      <c r="C281" s="88" t="s">
        <v>33</v>
      </c>
      <c r="D281" s="88" t="s">
        <v>34</v>
      </c>
      <c r="E281" s="90" t="s">
        <v>35</v>
      </c>
      <c r="F281" s="87"/>
    </row>
    <row r="282" spans="1:6" x14ac:dyDescent="0.2">
      <c r="A282">
        <f t="shared" si="9"/>
        <v>40</v>
      </c>
      <c r="B282" s="86">
        <v>44842</v>
      </c>
      <c r="C282" s="87" t="s">
        <v>22</v>
      </c>
      <c r="D282" s="88" t="s">
        <v>0</v>
      </c>
      <c r="E282" s="90"/>
      <c r="F282" s="87"/>
    </row>
    <row r="283" spans="1:6" x14ac:dyDescent="0.2">
      <c r="A283">
        <f t="shared" si="9"/>
        <v>40</v>
      </c>
      <c r="B283" s="86">
        <v>44843</v>
      </c>
      <c r="C283" s="87" t="s">
        <v>22</v>
      </c>
      <c r="D283" s="88" t="s">
        <v>1</v>
      </c>
      <c r="E283" s="91"/>
      <c r="F283" s="87"/>
    </row>
    <row r="284" spans="1:6" x14ac:dyDescent="0.2">
      <c r="A284">
        <f t="shared" si="9"/>
        <v>41</v>
      </c>
      <c r="B284" s="86">
        <v>44844</v>
      </c>
      <c r="C284" s="87" t="s">
        <v>22</v>
      </c>
      <c r="D284" s="88" t="s">
        <v>28</v>
      </c>
      <c r="E284" s="91"/>
      <c r="F284" s="87"/>
    </row>
    <row r="285" spans="1:6" x14ac:dyDescent="0.2">
      <c r="A285">
        <f t="shared" si="9"/>
        <v>41</v>
      </c>
      <c r="B285" s="86">
        <v>44845</v>
      </c>
      <c r="C285" s="87" t="s">
        <v>22</v>
      </c>
      <c r="D285" s="88" t="s">
        <v>27</v>
      </c>
      <c r="E285" s="91"/>
      <c r="F285" s="87"/>
    </row>
    <row r="286" spans="1:6" x14ac:dyDescent="0.2">
      <c r="A286">
        <f t="shared" si="9"/>
        <v>41</v>
      </c>
      <c r="B286" s="86">
        <v>44846</v>
      </c>
      <c r="C286" s="87" t="s">
        <v>22</v>
      </c>
      <c r="D286" s="88" t="s">
        <v>26</v>
      </c>
      <c r="E286" s="91"/>
      <c r="F286" s="87"/>
    </row>
    <row r="287" spans="1:6" x14ac:dyDescent="0.2">
      <c r="A287">
        <f t="shared" si="9"/>
        <v>41</v>
      </c>
      <c r="B287" s="86">
        <v>44847</v>
      </c>
      <c r="C287" s="87" t="s">
        <v>22</v>
      </c>
      <c r="D287" s="88" t="s">
        <v>24</v>
      </c>
      <c r="E287" s="91"/>
      <c r="F287" s="87"/>
    </row>
    <row r="288" spans="1:6" x14ac:dyDescent="0.2">
      <c r="A288">
        <f t="shared" si="9"/>
        <v>41</v>
      </c>
      <c r="B288" s="86">
        <v>44848</v>
      </c>
      <c r="C288" s="87" t="s">
        <v>22</v>
      </c>
      <c r="D288" s="88" t="s">
        <v>34</v>
      </c>
      <c r="E288" s="91"/>
      <c r="F288" s="87"/>
    </row>
    <row r="289" spans="1:6" x14ac:dyDescent="0.2">
      <c r="A289">
        <f t="shared" si="9"/>
        <v>41</v>
      </c>
      <c r="B289" s="86">
        <v>44849</v>
      </c>
      <c r="C289" s="87" t="s">
        <v>22</v>
      </c>
      <c r="D289" s="88" t="s">
        <v>0</v>
      </c>
      <c r="E289" s="91"/>
      <c r="F289" s="87"/>
    </row>
    <row r="290" spans="1:6" x14ac:dyDescent="0.2">
      <c r="A290">
        <f t="shared" si="9"/>
        <v>41</v>
      </c>
      <c r="B290" s="86">
        <v>44850</v>
      </c>
      <c r="C290" s="87" t="s">
        <v>22</v>
      </c>
      <c r="D290" s="88" t="s">
        <v>1</v>
      </c>
      <c r="E290" s="91"/>
      <c r="F290" s="87"/>
    </row>
    <row r="291" spans="1:6" x14ac:dyDescent="0.2">
      <c r="A291">
        <f t="shared" si="9"/>
        <v>42</v>
      </c>
      <c r="B291" s="86">
        <v>44851</v>
      </c>
      <c r="C291" s="87" t="s">
        <v>22</v>
      </c>
      <c r="D291" s="88" t="s">
        <v>28</v>
      </c>
      <c r="E291" s="91"/>
      <c r="F291" s="87"/>
    </row>
    <row r="292" spans="1:6" x14ac:dyDescent="0.2">
      <c r="A292">
        <f t="shared" si="9"/>
        <v>42</v>
      </c>
      <c r="B292" s="86">
        <v>44852</v>
      </c>
      <c r="C292" s="87" t="s">
        <v>22</v>
      </c>
      <c r="D292" s="88" t="s">
        <v>27</v>
      </c>
      <c r="E292" s="91"/>
      <c r="F292" s="87"/>
    </row>
    <row r="293" spans="1:6" x14ac:dyDescent="0.2">
      <c r="A293">
        <f t="shared" si="9"/>
        <v>42</v>
      </c>
      <c r="B293" s="86">
        <v>44853</v>
      </c>
      <c r="C293" s="87" t="s">
        <v>22</v>
      </c>
      <c r="D293" s="88" t="s">
        <v>26</v>
      </c>
      <c r="E293" s="91"/>
      <c r="F293" s="87"/>
    </row>
    <row r="294" spans="1:6" x14ac:dyDescent="0.2">
      <c r="A294">
        <f t="shared" si="9"/>
        <v>42</v>
      </c>
      <c r="B294" s="86">
        <v>44854</v>
      </c>
      <c r="C294" s="87" t="s">
        <v>22</v>
      </c>
      <c r="D294" s="88" t="s">
        <v>24</v>
      </c>
      <c r="E294" s="91"/>
      <c r="F294" s="87"/>
    </row>
    <row r="295" spans="1:6" x14ac:dyDescent="0.2">
      <c r="A295">
        <f t="shared" si="9"/>
        <v>42</v>
      </c>
      <c r="B295" s="86">
        <v>44855</v>
      </c>
      <c r="C295" s="87" t="s">
        <v>22</v>
      </c>
      <c r="D295" s="88" t="s">
        <v>34</v>
      </c>
      <c r="E295" s="91"/>
      <c r="F295" s="87"/>
    </row>
    <row r="296" spans="1:6" x14ac:dyDescent="0.2">
      <c r="A296">
        <f t="shared" si="9"/>
        <v>42</v>
      </c>
      <c r="B296" s="86">
        <v>44856</v>
      </c>
      <c r="C296" s="87" t="s">
        <v>22</v>
      </c>
      <c r="D296" s="88" t="s">
        <v>0</v>
      </c>
      <c r="E296" s="91"/>
      <c r="F296" s="87"/>
    </row>
    <row r="297" spans="1:6" x14ac:dyDescent="0.2">
      <c r="A297">
        <f t="shared" si="9"/>
        <v>42</v>
      </c>
      <c r="B297" s="86">
        <v>44857</v>
      </c>
      <c r="C297" s="87" t="s">
        <v>22</v>
      </c>
      <c r="D297" s="88" t="s">
        <v>1</v>
      </c>
      <c r="E297" s="91"/>
      <c r="F297" s="87"/>
    </row>
    <row r="298" spans="1:6" x14ac:dyDescent="0.2">
      <c r="A298">
        <f t="shared" si="9"/>
        <v>43</v>
      </c>
      <c r="B298" s="86">
        <v>44858</v>
      </c>
      <c r="C298" s="87" t="s">
        <v>22</v>
      </c>
      <c r="D298" s="88" t="s">
        <v>28</v>
      </c>
      <c r="E298" s="91"/>
      <c r="F298" s="87"/>
    </row>
    <row r="299" spans="1:6" x14ac:dyDescent="0.2">
      <c r="A299">
        <f t="shared" si="9"/>
        <v>43</v>
      </c>
      <c r="B299" s="86">
        <v>44859</v>
      </c>
      <c r="C299" s="87" t="s">
        <v>22</v>
      </c>
      <c r="D299" s="88" t="s">
        <v>27</v>
      </c>
      <c r="E299" s="91"/>
      <c r="F299" s="87"/>
    </row>
    <row r="300" spans="1:6" x14ac:dyDescent="0.2">
      <c r="A300">
        <f t="shared" si="9"/>
        <v>43</v>
      </c>
      <c r="B300" s="86">
        <v>44860</v>
      </c>
      <c r="C300" s="87" t="s">
        <v>22</v>
      </c>
      <c r="D300" s="88" t="s">
        <v>26</v>
      </c>
      <c r="E300" s="91"/>
      <c r="F300" s="87"/>
    </row>
    <row r="301" spans="1:6" x14ac:dyDescent="0.2">
      <c r="A301">
        <f t="shared" si="9"/>
        <v>43</v>
      </c>
      <c r="B301" s="86">
        <v>44861</v>
      </c>
      <c r="C301" s="87" t="s">
        <v>22</v>
      </c>
      <c r="D301" s="88" t="s">
        <v>24</v>
      </c>
      <c r="E301" s="91"/>
      <c r="F301" s="87"/>
    </row>
    <row r="302" spans="1:6" x14ac:dyDescent="0.2">
      <c r="A302">
        <f t="shared" si="9"/>
        <v>43</v>
      </c>
      <c r="B302" s="86">
        <v>44862</v>
      </c>
      <c r="C302" s="87" t="s">
        <v>22</v>
      </c>
      <c r="D302" s="88" t="s">
        <v>34</v>
      </c>
      <c r="E302" s="91"/>
      <c r="F302" s="87"/>
    </row>
    <row r="303" spans="1:6" x14ac:dyDescent="0.2">
      <c r="A303">
        <f t="shared" si="9"/>
        <v>43</v>
      </c>
      <c r="B303" s="86">
        <v>44863</v>
      </c>
      <c r="C303" s="87" t="s">
        <v>22</v>
      </c>
      <c r="D303" s="88" t="s">
        <v>0</v>
      </c>
      <c r="E303" s="91"/>
      <c r="F303" s="87"/>
    </row>
    <row r="304" spans="1:6" x14ac:dyDescent="0.2">
      <c r="A304">
        <f t="shared" si="9"/>
        <v>43</v>
      </c>
      <c r="B304" s="86">
        <v>44864</v>
      </c>
      <c r="C304" s="87" t="s">
        <v>22</v>
      </c>
      <c r="D304" s="88" t="s">
        <v>1</v>
      </c>
      <c r="E304" s="91"/>
      <c r="F304" s="87"/>
    </row>
    <row r="305" spans="1:6" x14ac:dyDescent="0.2">
      <c r="A305">
        <f t="shared" si="9"/>
        <v>44</v>
      </c>
      <c r="B305" s="86">
        <v>44865</v>
      </c>
      <c r="C305" s="87" t="s">
        <v>22</v>
      </c>
      <c r="D305" s="88" t="s">
        <v>28</v>
      </c>
      <c r="E305" s="91"/>
      <c r="F305" s="87"/>
    </row>
    <row r="306" spans="1:6" x14ac:dyDescent="0.2">
      <c r="A306">
        <f t="shared" si="9"/>
        <v>44</v>
      </c>
      <c r="B306" s="86">
        <v>44866</v>
      </c>
      <c r="C306" s="87" t="s">
        <v>22</v>
      </c>
      <c r="D306" s="88" t="s">
        <v>27</v>
      </c>
      <c r="E306" s="91"/>
      <c r="F306" s="87"/>
    </row>
    <row r="307" spans="1:6" x14ac:dyDescent="0.2">
      <c r="A307">
        <f t="shared" si="9"/>
        <v>44</v>
      </c>
      <c r="B307" s="86">
        <v>44867</v>
      </c>
      <c r="C307" s="87" t="s">
        <v>22</v>
      </c>
      <c r="D307" s="88" t="s">
        <v>26</v>
      </c>
      <c r="E307" s="91"/>
      <c r="F307" s="87"/>
    </row>
    <row r="308" spans="1:6" x14ac:dyDescent="0.2">
      <c r="A308">
        <f t="shared" si="9"/>
        <v>44</v>
      </c>
      <c r="B308" s="86">
        <v>44868</v>
      </c>
      <c r="C308" s="87" t="s">
        <v>22</v>
      </c>
      <c r="D308" s="88" t="s">
        <v>24</v>
      </c>
      <c r="E308" s="91"/>
      <c r="F308" s="87"/>
    </row>
    <row r="309" spans="1:6" x14ac:dyDescent="0.2">
      <c r="A309">
        <f t="shared" si="9"/>
        <v>44</v>
      </c>
      <c r="B309" s="86">
        <v>44869</v>
      </c>
      <c r="C309" s="87" t="s">
        <v>22</v>
      </c>
      <c r="D309" s="88" t="s">
        <v>34</v>
      </c>
      <c r="E309" s="91"/>
      <c r="F309" s="87"/>
    </row>
    <row r="310" spans="1:6" x14ac:dyDescent="0.2">
      <c r="A310">
        <f t="shared" si="9"/>
        <v>44</v>
      </c>
      <c r="B310" s="86">
        <v>44870</v>
      </c>
      <c r="C310" s="87" t="s">
        <v>22</v>
      </c>
      <c r="D310" s="88" t="s">
        <v>0</v>
      </c>
      <c r="E310" s="91"/>
      <c r="F310" s="87"/>
    </row>
    <row r="311" spans="1:6" x14ac:dyDescent="0.2">
      <c r="A311">
        <f t="shared" si="9"/>
        <v>44</v>
      </c>
      <c r="B311" s="86">
        <v>44871</v>
      </c>
      <c r="C311" s="87" t="s">
        <v>22</v>
      </c>
      <c r="D311" s="88" t="s">
        <v>1</v>
      </c>
      <c r="E311" s="91"/>
      <c r="F311" s="87"/>
    </row>
    <row r="312" spans="1:6" x14ac:dyDescent="0.2">
      <c r="A312">
        <f t="shared" si="9"/>
        <v>45</v>
      </c>
      <c r="B312" s="86">
        <v>44872</v>
      </c>
      <c r="C312" s="87" t="s">
        <v>22</v>
      </c>
      <c r="D312" s="88" t="s">
        <v>28</v>
      </c>
      <c r="E312" s="91"/>
      <c r="F312" s="87"/>
    </row>
    <row r="313" spans="1:6" x14ac:dyDescent="0.2">
      <c r="A313">
        <f t="shared" si="9"/>
        <v>45</v>
      </c>
      <c r="B313" s="86">
        <v>44873</v>
      </c>
      <c r="C313" s="87" t="s">
        <v>22</v>
      </c>
      <c r="D313" s="88" t="s">
        <v>27</v>
      </c>
      <c r="E313" s="91"/>
      <c r="F313" s="87"/>
    </row>
    <row r="314" spans="1:6" x14ac:dyDescent="0.2">
      <c r="A314">
        <f t="shared" si="9"/>
        <v>45</v>
      </c>
      <c r="B314" s="86">
        <v>44874</v>
      </c>
      <c r="C314" s="87" t="s">
        <v>22</v>
      </c>
      <c r="D314" s="88" t="s">
        <v>26</v>
      </c>
      <c r="E314" s="91"/>
      <c r="F314" s="87"/>
    </row>
    <row r="315" spans="1:6" x14ac:dyDescent="0.2">
      <c r="A315">
        <f t="shared" si="9"/>
        <v>45</v>
      </c>
      <c r="B315" s="86">
        <v>44875</v>
      </c>
      <c r="C315" s="87" t="s">
        <v>22</v>
      </c>
      <c r="D315" s="88" t="s">
        <v>24</v>
      </c>
      <c r="E315" s="91"/>
      <c r="F315" s="87"/>
    </row>
    <row r="316" spans="1:6" x14ac:dyDescent="0.2">
      <c r="A316">
        <f t="shared" si="9"/>
        <v>45</v>
      </c>
      <c r="B316" s="86">
        <v>44876</v>
      </c>
      <c r="C316" s="87" t="s">
        <v>22</v>
      </c>
      <c r="D316" s="88" t="s">
        <v>34</v>
      </c>
      <c r="E316" s="91"/>
      <c r="F316" s="87"/>
    </row>
    <row r="317" spans="1:6" x14ac:dyDescent="0.2">
      <c r="A317">
        <f t="shared" si="9"/>
        <v>45</v>
      </c>
      <c r="B317" s="86">
        <v>44877</v>
      </c>
      <c r="C317" s="87" t="s">
        <v>22</v>
      </c>
      <c r="D317" s="88" t="s">
        <v>0</v>
      </c>
      <c r="E317" s="91"/>
      <c r="F317" s="87"/>
    </row>
    <row r="318" spans="1:6" x14ac:dyDescent="0.2">
      <c r="A318">
        <f t="shared" si="9"/>
        <v>45</v>
      </c>
      <c r="B318" s="86">
        <v>44878</v>
      </c>
      <c r="C318" s="87" t="s">
        <v>22</v>
      </c>
      <c r="D318" s="88" t="s">
        <v>1</v>
      </c>
      <c r="E318" s="91"/>
      <c r="F318" s="87"/>
    </row>
    <row r="319" spans="1:6" x14ac:dyDescent="0.2">
      <c r="A319">
        <f t="shared" si="9"/>
        <v>46</v>
      </c>
      <c r="B319" s="86">
        <v>44879</v>
      </c>
      <c r="C319" s="87" t="s">
        <v>22</v>
      </c>
      <c r="D319" s="88" t="s">
        <v>28</v>
      </c>
      <c r="E319" s="91"/>
      <c r="F319" s="87"/>
    </row>
    <row r="320" spans="1:6" x14ac:dyDescent="0.2">
      <c r="A320">
        <f t="shared" si="9"/>
        <v>46</v>
      </c>
      <c r="B320" s="86">
        <v>44880</v>
      </c>
      <c r="C320" s="87" t="s">
        <v>22</v>
      </c>
      <c r="D320" s="88" t="s">
        <v>27</v>
      </c>
      <c r="E320" s="91"/>
      <c r="F320" s="87"/>
    </row>
    <row r="321" spans="1:6" x14ac:dyDescent="0.2">
      <c r="A321">
        <f t="shared" si="9"/>
        <v>46</v>
      </c>
      <c r="B321" s="86">
        <v>44881</v>
      </c>
      <c r="C321" s="87" t="s">
        <v>22</v>
      </c>
      <c r="D321" s="88" t="s">
        <v>26</v>
      </c>
      <c r="E321" s="91"/>
      <c r="F321" s="87"/>
    </row>
    <row r="322" spans="1:6" x14ac:dyDescent="0.2">
      <c r="A322">
        <f t="shared" si="9"/>
        <v>46</v>
      </c>
      <c r="B322" s="86">
        <v>44882</v>
      </c>
      <c r="C322" s="87" t="s">
        <v>22</v>
      </c>
      <c r="D322" s="88" t="s">
        <v>24</v>
      </c>
      <c r="E322" s="91"/>
      <c r="F322" s="87"/>
    </row>
    <row r="323" spans="1:6" x14ac:dyDescent="0.2">
      <c r="A323">
        <f t="shared" si="9"/>
        <v>46</v>
      </c>
      <c r="B323" s="86">
        <v>44883</v>
      </c>
      <c r="C323" s="87" t="s">
        <v>22</v>
      </c>
      <c r="D323" s="88" t="s">
        <v>34</v>
      </c>
      <c r="E323" s="91"/>
      <c r="F323" s="87"/>
    </row>
    <row r="324" spans="1:6" x14ac:dyDescent="0.2">
      <c r="A324">
        <f t="shared" si="9"/>
        <v>46</v>
      </c>
      <c r="B324" s="86">
        <v>44884</v>
      </c>
      <c r="C324" s="87" t="s">
        <v>22</v>
      </c>
      <c r="D324" s="88" t="s">
        <v>0</v>
      </c>
      <c r="E324" s="91"/>
      <c r="F324" s="87"/>
    </row>
    <row r="325" spans="1:6" x14ac:dyDescent="0.2">
      <c r="A325">
        <f t="shared" ref="A325:A366" si="10">WEEKNUM(B325,21)</f>
        <v>46</v>
      </c>
      <c r="B325" s="86">
        <v>44885</v>
      </c>
      <c r="C325" s="87" t="s">
        <v>22</v>
      </c>
      <c r="D325" s="88" t="s">
        <v>1</v>
      </c>
      <c r="E325" s="91"/>
      <c r="F325" s="87"/>
    </row>
    <row r="326" spans="1:6" x14ac:dyDescent="0.2">
      <c r="A326">
        <f t="shared" si="10"/>
        <v>47</v>
      </c>
      <c r="B326" s="86">
        <v>44886</v>
      </c>
      <c r="C326" s="87" t="s">
        <v>22</v>
      </c>
      <c r="D326" s="88" t="s">
        <v>28</v>
      </c>
      <c r="E326" s="91"/>
      <c r="F326" s="87"/>
    </row>
    <row r="327" spans="1:6" x14ac:dyDescent="0.2">
      <c r="A327">
        <f t="shared" si="10"/>
        <v>47</v>
      </c>
      <c r="B327" s="86">
        <v>44887</v>
      </c>
      <c r="C327" s="87" t="s">
        <v>22</v>
      </c>
      <c r="D327" s="88" t="s">
        <v>27</v>
      </c>
      <c r="E327" s="91"/>
      <c r="F327" s="87"/>
    </row>
    <row r="328" spans="1:6" x14ac:dyDescent="0.2">
      <c r="A328">
        <f t="shared" si="10"/>
        <v>47</v>
      </c>
      <c r="B328" s="86">
        <v>44888</v>
      </c>
      <c r="C328" s="87" t="s">
        <v>22</v>
      </c>
      <c r="D328" s="88" t="s">
        <v>26</v>
      </c>
      <c r="E328" s="91"/>
      <c r="F328" s="87"/>
    </row>
    <row r="329" spans="1:6" x14ac:dyDescent="0.2">
      <c r="A329">
        <f t="shared" si="10"/>
        <v>47</v>
      </c>
      <c r="B329" s="86">
        <v>44889</v>
      </c>
      <c r="C329" s="87" t="s">
        <v>22</v>
      </c>
      <c r="D329" s="88" t="s">
        <v>24</v>
      </c>
      <c r="E329" s="91"/>
      <c r="F329" s="87"/>
    </row>
    <row r="330" spans="1:6" x14ac:dyDescent="0.2">
      <c r="A330">
        <f t="shared" si="10"/>
        <v>47</v>
      </c>
      <c r="B330" s="86">
        <v>44890</v>
      </c>
      <c r="C330" s="87" t="s">
        <v>22</v>
      </c>
      <c r="D330" s="88" t="s">
        <v>34</v>
      </c>
      <c r="E330" s="91"/>
      <c r="F330" s="87"/>
    </row>
    <row r="331" spans="1:6" x14ac:dyDescent="0.2">
      <c r="A331">
        <f t="shared" si="10"/>
        <v>47</v>
      </c>
      <c r="B331" s="86">
        <v>44891</v>
      </c>
      <c r="C331" s="87" t="s">
        <v>22</v>
      </c>
      <c r="D331" s="88" t="s">
        <v>0</v>
      </c>
      <c r="E331" s="91"/>
      <c r="F331" s="87"/>
    </row>
    <row r="332" spans="1:6" x14ac:dyDescent="0.2">
      <c r="A332">
        <f t="shared" si="10"/>
        <v>47</v>
      </c>
      <c r="B332" s="86">
        <v>44892</v>
      </c>
      <c r="C332" s="87" t="s">
        <v>22</v>
      </c>
      <c r="D332" s="88" t="s">
        <v>1</v>
      </c>
      <c r="E332" s="91"/>
      <c r="F332" s="87"/>
    </row>
    <row r="333" spans="1:6" x14ac:dyDescent="0.2">
      <c r="A333">
        <f t="shared" si="10"/>
        <v>48</v>
      </c>
      <c r="B333" s="86">
        <v>44893</v>
      </c>
      <c r="C333" s="87" t="s">
        <v>22</v>
      </c>
      <c r="D333" s="88" t="s">
        <v>28</v>
      </c>
      <c r="E333" s="91"/>
      <c r="F333" s="87"/>
    </row>
    <row r="334" spans="1:6" x14ac:dyDescent="0.2">
      <c r="A334">
        <f t="shared" si="10"/>
        <v>48</v>
      </c>
      <c r="B334" s="86">
        <v>44894</v>
      </c>
      <c r="C334" s="87" t="s">
        <v>22</v>
      </c>
      <c r="D334" s="88" t="s">
        <v>27</v>
      </c>
      <c r="E334" s="91"/>
      <c r="F334" s="87"/>
    </row>
    <row r="335" spans="1:6" x14ac:dyDescent="0.2">
      <c r="A335">
        <f t="shared" si="10"/>
        <v>48</v>
      </c>
      <c r="B335" s="86">
        <v>44895</v>
      </c>
      <c r="C335" s="87" t="s">
        <v>22</v>
      </c>
      <c r="D335" s="88" t="s">
        <v>26</v>
      </c>
      <c r="E335" s="91"/>
      <c r="F335" s="87"/>
    </row>
    <row r="336" spans="1:6" x14ac:dyDescent="0.2">
      <c r="A336">
        <f t="shared" si="10"/>
        <v>48</v>
      </c>
      <c r="B336" s="86">
        <v>44896</v>
      </c>
      <c r="C336" s="87" t="s">
        <v>22</v>
      </c>
      <c r="D336" s="88" t="s">
        <v>24</v>
      </c>
      <c r="E336" s="91"/>
      <c r="F336" s="87"/>
    </row>
    <row r="337" spans="1:6" x14ac:dyDescent="0.2">
      <c r="A337">
        <f t="shared" si="10"/>
        <v>48</v>
      </c>
      <c r="B337" s="86">
        <v>44897</v>
      </c>
      <c r="C337" s="87" t="s">
        <v>22</v>
      </c>
      <c r="D337" s="88" t="s">
        <v>34</v>
      </c>
      <c r="E337" s="91"/>
      <c r="F337" s="87"/>
    </row>
    <row r="338" spans="1:6" x14ac:dyDescent="0.2">
      <c r="A338">
        <f t="shared" si="10"/>
        <v>48</v>
      </c>
      <c r="B338" s="86">
        <v>44898</v>
      </c>
      <c r="C338" s="87" t="s">
        <v>22</v>
      </c>
      <c r="D338" s="88" t="s">
        <v>0</v>
      </c>
      <c r="E338" s="91"/>
      <c r="F338" s="87"/>
    </row>
    <row r="339" spans="1:6" x14ac:dyDescent="0.2">
      <c r="A339">
        <f t="shared" si="10"/>
        <v>48</v>
      </c>
      <c r="B339" s="86">
        <v>44899</v>
      </c>
      <c r="C339" s="87" t="s">
        <v>22</v>
      </c>
      <c r="D339" s="88" t="s">
        <v>1</v>
      </c>
      <c r="E339" s="91"/>
      <c r="F339" s="87"/>
    </row>
    <row r="340" spans="1:6" x14ac:dyDescent="0.2">
      <c r="A340">
        <f t="shared" si="10"/>
        <v>49</v>
      </c>
      <c r="B340" s="86">
        <v>44900</v>
      </c>
      <c r="C340" s="87" t="s">
        <v>22</v>
      </c>
      <c r="D340" s="88" t="s">
        <v>28</v>
      </c>
      <c r="E340" s="91"/>
      <c r="F340" s="87"/>
    </row>
    <row r="341" spans="1:6" x14ac:dyDescent="0.2">
      <c r="A341">
        <f t="shared" si="10"/>
        <v>49</v>
      </c>
      <c r="B341" s="86">
        <v>44901</v>
      </c>
      <c r="C341" s="87" t="s">
        <v>22</v>
      </c>
      <c r="D341" s="88" t="s">
        <v>27</v>
      </c>
      <c r="E341" s="91"/>
      <c r="F341" s="87"/>
    </row>
    <row r="342" spans="1:6" x14ac:dyDescent="0.2">
      <c r="A342">
        <f t="shared" si="10"/>
        <v>49</v>
      </c>
      <c r="B342" s="86">
        <v>44902</v>
      </c>
      <c r="C342" s="87" t="s">
        <v>22</v>
      </c>
      <c r="D342" s="88" t="s">
        <v>26</v>
      </c>
      <c r="E342" s="91"/>
      <c r="F342" s="87"/>
    </row>
    <row r="343" spans="1:6" x14ac:dyDescent="0.2">
      <c r="A343">
        <f t="shared" si="10"/>
        <v>49</v>
      </c>
      <c r="B343" s="86">
        <v>44903</v>
      </c>
      <c r="C343" s="87" t="s">
        <v>22</v>
      </c>
      <c r="D343" s="88" t="s">
        <v>24</v>
      </c>
      <c r="E343" s="91"/>
      <c r="F343" s="87"/>
    </row>
    <row r="344" spans="1:6" x14ac:dyDescent="0.2">
      <c r="A344">
        <f t="shared" si="10"/>
        <v>49</v>
      </c>
      <c r="B344" s="86">
        <v>44904</v>
      </c>
      <c r="C344" s="87" t="s">
        <v>22</v>
      </c>
      <c r="D344" s="88" t="s">
        <v>34</v>
      </c>
      <c r="E344" s="91"/>
      <c r="F344" s="87"/>
    </row>
    <row r="345" spans="1:6" x14ac:dyDescent="0.2">
      <c r="A345">
        <f t="shared" si="10"/>
        <v>49</v>
      </c>
      <c r="B345" s="86">
        <v>44905</v>
      </c>
      <c r="C345" s="87" t="s">
        <v>22</v>
      </c>
      <c r="D345" s="88" t="s">
        <v>0</v>
      </c>
      <c r="E345" s="91"/>
      <c r="F345" s="87"/>
    </row>
    <row r="346" spans="1:6" x14ac:dyDescent="0.2">
      <c r="A346">
        <f t="shared" si="10"/>
        <v>49</v>
      </c>
      <c r="B346" s="86">
        <v>44906</v>
      </c>
      <c r="C346" s="87" t="s">
        <v>22</v>
      </c>
      <c r="D346" s="88" t="s">
        <v>1</v>
      </c>
      <c r="E346" s="91"/>
      <c r="F346" s="87"/>
    </row>
    <row r="347" spans="1:6" x14ac:dyDescent="0.2">
      <c r="A347">
        <f t="shared" si="10"/>
        <v>50</v>
      </c>
      <c r="B347" s="86">
        <v>44907</v>
      </c>
      <c r="C347" s="87" t="s">
        <v>22</v>
      </c>
      <c r="D347" s="88" t="s">
        <v>28</v>
      </c>
      <c r="E347" s="91"/>
      <c r="F347" s="87"/>
    </row>
    <row r="348" spans="1:6" x14ac:dyDescent="0.2">
      <c r="A348">
        <f t="shared" si="10"/>
        <v>50</v>
      </c>
      <c r="B348" s="86">
        <v>44908</v>
      </c>
      <c r="C348" s="87" t="s">
        <v>22</v>
      </c>
      <c r="D348" s="88" t="s">
        <v>27</v>
      </c>
      <c r="E348" s="91"/>
      <c r="F348" s="87"/>
    </row>
    <row r="349" spans="1:6" x14ac:dyDescent="0.2">
      <c r="A349">
        <f t="shared" si="10"/>
        <v>50</v>
      </c>
      <c r="B349" s="86">
        <v>44909</v>
      </c>
      <c r="C349" s="87" t="s">
        <v>22</v>
      </c>
      <c r="D349" s="88" t="s">
        <v>26</v>
      </c>
      <c r="E349" s="91"/>
      <c r="F349" s="87"/>
    </row>
    <row r="350" spans="1:6" x14ac:dyDescent="0.2">
      <c r="A350">
        <f t="shared" si="10"/>
        <v>50</v>
      </c>
      <c r="B350" s="86">
        <v>44910</v>
      </c>
      <c r="C350" s="87" t="s">
        <v>22</v>
      </c>
      <c r="D350" s="88" t="s">
        <v>24</v>
      </c>
      <c r="E350" s="91"/>
      <c r="F350" s="87"/>
    </row>
    <row r="351" spans="1:6" x14ac:dyDescent="0.2">
      <c r="A351">
        <f t="shared" si="10"/>
        <v>50</v>
      </c>
      <c r="B351" s="86">
        <v>44911</v>
      </c>
      <c r="C351" s="87" t="s">
        <v>22</v>
      </c>
      <c r="D351" s="88" t="s">
        <v>34</v>
      </c>
      <c r="E351" s="91"/>
      <c r="F351" s="87"/>
    </row>
    <row r="352" spans="1:6" x14ac:dyDescent="0.2">
      <c r="A352">
        <f t="shared" si="10"/>
        <v>50</v>
      </c>
      <c r="B352" s="86">
        <v>44912</v>
      </c>
      <c r="C352" s="87" t="s">
        <v>22</v>
      </c>
      <c r="D352" s="88" t="s">
        <v>0</v>
      </c>
      <c r="E352" s="91"/>
      <c r="F352" s="87"/>
    </row>
    <row r="353" spans="1:6" x14ac:dyDescent="0.2">
      <c r="A353">
        <f t="shared" si="10"/>
        <v>50</v>
      </c>
      <c r="B353" s="86">
        <v>44913</v>
      </c>
      <c r="C353" s="87" t="s">
        <v>22</v>
      </c>
      <c r="D353" s="88" t="s">
        <v>1</v>
      </c>
      <c r="E353" s="91"/>
      <c r="F353" s="87"/>
    </row>
    <row r="354" spans="1:6" x14ac:dyDescent="0.2">
      <c r="A354">
        <f t="shared" si="10"/>
        <v>51</v>
      </c>
      <c r="B354" s="86">
        <v>44914</v>
      </c>
      <c r="C354" s="87" t="s">
        <v>22</v>
      </c>
      <c r="D354" s="88" t="s">
        <v>28</v>
      </c>
      <c r="E354" s="91"/>
      <c r="F354" s="87"/>
    </row>
    <row r="355" spans="1:6" x14ac:dyDescent="0.2">
      <c r="A355">
        <f t="shared" si="10"/>
        <v>51</v>
      </c>
      <c r="B355" s="86">
        <v>44915</v>
      </c>
      <c r="C355" s="87" t="s">
        <v>22</v>
      </c>
      <c r="D355" s="88" t="s">
        <v>27</v>
      </c>
      <c r="E355" s="91"/>
      <c r="F355" s="87"/>
    </row>
    <row r="356" spans="1:6" x14ac:dyDescent="0.2">
      <c r="A356">
        <f t="shared" si="10"/>
        <v>51</v>
      </c>
      <c r="B356" s="86">
        <v>44916</v>
      </c>
      <c r="C356" s="87" t="s">
        <v>22</v>
      </c>
      <c r="D356" s="88" t="s">
        <v>26</v>
      </c>
      <c r="E356" s="91"/>
      <c r="F356" s="87"/>
    </row>
    <row r="357" spans="1:6" x14ac:dyDescent="0.2">
      <c r="A357">
        <f t="shared" si="10"/>
        <v>51</v>
      </c>
      <c r="B357" s="86">
        <v>44917</v>
      </c>
      <c r="C357" s="87" t="s">
        <v>22</v>
      </c>
      <c r="D357" s="88" t="s">
        <v>24</v>
      </c>
      <c r="E357" s="90" t="s">
        <v>32</v>
      </c>
      <c r="F357" s="87"/>
    </row>
    <row r="358" spans="1:6" x14ac:dyDescent="0.2">
      <c r="A358">
        <f t="shared" si="10"/>
        <v>51</v>
      </c>
      <c r="B358" s="86">
        <v>44918</v>
      </c>
      <c r="C358" s="88" t="s">
        <v>33</v>
      </c>
      <c r="D358" s="88" t="s">
        <v>34</v>
      </c>
      <c r="E358" s="90" t="s">
        <v>32</v>
      </c>
      <c r="F358" s="87"/>
    </row>
    <row r="359" spans="1:6" x14ac:dyDescent="0.2">
      <c r="A359">
        <f t="shared" si="10"/>
        <v>51</v>
      </c>
      <c r="B359" s="86">
        <v>44919</v>
      </c>
      <c r="C359" s="87" t="s">
        <v>22</v>
      </c>
      <c r="D359" s="88" t="s">
        <v>0</v>
      </c>
      <c r="E359" s="90" t="s">
        <v>31</v>
      </c>
      <c r="F359" s="87"/>
    </row>
    <row r="360" spans="1:6" x14ac:dyDescent="0.2">
      <c r="A360">
        <f t="shared" si="10"/>
        <v>51</v>
      </c>
      <c r="B360" s="86">
        <v>44920</v>
      </c>
      <c r="C360" s="87" t="s">
        <v>22</v>
      </c>
      <c r="D360" s="88" t="s">
        <v>1</v>
      </c>
      <c r="E360" s="90" t="s">
        <v>30</v>
      </c>
      <c r="F360" s="87"/>
    </row>
    <row r="361" spans="1:6" x14ac:dyDescent="0.2">
      <c r="A361">
        <f t="shared" si="10"/>
        <v>52</v>
      </c>
      <c r="B361" s="86">
        <v>44921</v>
      </c>
      <c r="C361" s="87" t="s">
        <v>22</v>
      </c>
      <c r="D361" s="88" t="s">
        <v>1</v>
      </c>
      <c r="E361" s="90" t="s">
        <v>29</v>
      </c>
      <c r="F361" s="87"/>
    </row>
    <row r="362" spans="1:6" x14ac:dyDescent="0.2">
      <c r="A362">
        <f t="shared" si="10"/>
        <v>52</v>
      </c>
      <c r="B362" s="86">
        <v>44922</v>
      </c>
      <c r="C362" s="88" t="s">
        <v>25</v>
      </c>
      <c r="D362" s="88" t="s">
        <v>27</v>
      </c>
      <c r="E362" s="90" t="s">
        <v>23</v>
      </c>
      <c r="F362" s="87"/>
    </row>
    <row r="363" spans="1:6" x14ac:dyDescent="0.2">
      <c r="A363">
        <f t="shared" si="10"/>
        <v>52</v>
      </c>
      <c r="B363" s="86">
        <v>44923</v>
      </c>
      <c r="C363" s="88" t="s">
        <v>25</v>
      </c>
      <c r="D363" s="88" t="s">
        <v>26</v>
      </c>
      <c r="E363" s="90" t="s">
        <v>23</v>
      </c>
      <c r="F363" s="87"/>
    </row>
    <row r="364" spans="1:6" x14ac:dyDescent="0.2">
      <c r="A364">
        <f t="shared" si="10"/>
        <v>52</v>
      </c>
      <c r="B364" s="86">
        <v>44924</v>
      </c>
      <c r="C364" s="88" t="s">
        <v>25</v>
      </c>
      <c r="D364" s="88" t="s">
        <v>24</v>
      </c>
      <c r="E364" s="90" t="s">
        <v>23</v>
      </c>
      <c r="F364" s="87"/>
    </row>
    <row r="365" spans="1:6" x14ac:dyDescent="0.2">
      <c r="A365">
        <f t="shared" si="10"/>
        <v>52</v>
      </c>
      <c r="B365" s="86">
        <v>44925</v>
      </c>
      <c r="C365" s="88" t="s">
        <v>25</v>
      </c>
      <c r="D365" s="88" t="s">
        <v>34</v>
      </c>
      <c r="E365" s="90" t="s">
        <v>23</v>
      </c>
      <c r="F365" s="87"/>
    </row>
    <row r="366" spans="1:6" x14ac:dyDescent="0.2">
      <c r="A366">
        <f t="shared" si="10"/>
        <v>52</v>
      </c>
      <c r="B366" s="86">
        <v>44926</v>
      </c>
      <c r="C366" s="87" t="s">
        <v>22</v>
      </c>
      <c r="D366" s="88" t="s">
        <v>0</v>
      </c>
      <c r="E366" s="90" t="s">
        <v>21</v>
      </c>
      <c r="F366" s="87"/>
    </row>
    <row r="367" spans="1:6" x14ac:dyDescent="0.2">
      <c r="D367" s="63"/>
    </row>
    <row r="368" spans="1:6" x14ac:dyDescent="0.2">
      <c r="D368" s="63"/>
    </row>
    <row r="369" spans="4:4" x14ac:dyDescent="0.2">
      <c r="D369" s="63"/>
    </row>
    <row r="370" spans="4:4" x14ac:dyDescent="0.2">
      <c r="D370" s="63"/>
    </row>
    <row r="371" spans="4:4" x14ac:dyDescent="0.2">
      <c r="D371" s="63"/>
    </row>
    <row r="372" spans="4:4" x14ac:dyDescent="0.2">
      <c r="D372" s="63"/>
    </row>
    <row r="373" spans="4:4" x14ac:dyDescent="0.2">
      <c r="D373" s="63"/>
    </row>
    <row r="374" spans="4:4" x14ac:dyDescent="0.2">
      <c r="D374" s="63"/>
    </row>
    <row r="375" spans="4:4" x14ac:dyDescent="0.2">
      <c r="D375" s="63"/>
    </row>
    <row r="376" spans="4:4" x14ac:dyDescent="0.2">
      <c r="D376" s="63"/>
    </row>
    <row r="377" spans="4:4" x14ac:dyDescent="0.2">
      <c r="D377" s="63"/>
    </row>
    <row r="378" spans="4:4" x14ac:dyDescent="0.2">
      <c r="D378" s="63"/>
    </row>
    <row r="379" spans="4:4" x14ac:dyDescent="0.2">
      <c r="D379" s="63"/>
    </row>
    <row r="380" spans="4:4" x14ac:dyDescent="0.2">
      <c r="D380" s="63"/>
    </row>
    <row r="381" spans="4:4" x14ac:dyDescent="0.2">
      <c r="D381" s="63"/>
    </row>
    <row r="382" spans="4:4" x14ac:dyDescent="0.2">
      <c r="D382" s="63"/>
    </row>
    <row r="383" spans="4:4" x14ac:dyDescent="0.2">
      <c r="D383" s="63"/>
    </row>
    <row r="384" spans="4:4" x14ac:dyDescent="0.2">
      <c r="D384" s="63"/>
    </row>
    <row r="385" spans="4:4" x14ac:dyDescent="0.2">
      <c r="D385" s="63"/>
    </row>
    <row r="386" spans="4:4" x14ac:dyDescent="0.2">
      <c r="D386" s="63"/>
    </row>
    <row r="387" spans="4:4" x14ac:dyDescent="0.2">
      <c r="D387" s="63"/>
    </row>
    <row r="388" spans="4:4" x14ac:dyDescent="0.2">
      <c r="D388" s="63"/>
    </row>
    <row r="389" spans="4:4" x14ac:dyDescent="0.2">
      <c r="D389" s="63"/>
    </row>
    <row r="390" spans="4:4" x14ac:dyDescent="0.2">
      <c r="D390" s="63"/>
    </row>
    <row r="391" spans="4:4" x14ac:dyDescent="0.2">
      <c r="D391" s="63"/>
    </row>
    <row r="392" spans="4:4" x14ac:dyDescent="0.2">
      <c r="D392" s="63"/>
    </row>
    <row r="393" spans="4:4" x14ac:dyDescent="0.2">
      <c r="D393" s="63"/>
    </row>
    <row r="394" spans="4:4" x14ac:dyDescent="0.2">
      <c r="D394" s="63"/>
    </row>
    <row r="395" spans="4:4" x14ac:dyDescent="0.2">
      <c r="D395" s="63"/>
    </row>
    <row r="396" spans="4:4" x14ac:dyDescent="0.2">
      <c r="D396" s="63"/>
    </row>
    <row r="397" spans="4:4" x14ac:dyDescent="0.2">
      <c r="D397" s="63"/>
    </row>
    <row r="398" spans="4:4" x14ac:dyDescent="0.2">
      <c r="D398" s="63"/>
    </row>
    <row r="399" spans="4:4" x14ac:dyDescent="0.2">
      <c r="D399" s="63"/>
    </row>
    <row r="400" spans="4:4" x14ac:dyDescent="0.2">
      <c r="D400" s="63"/>
    </row>
    <row r="401" spans="4:4" x14ac:dyDescent="0.2">
      <c r="D401" s="63"/>
    </row>
    <row r="402" spans="4:4" x14ac:dyDescent="0.2">
      <c r="D402" s="63"/>
    </row>
    <row r="403" spans="4:4" x14ac:dyDescent="0.2">
      <c r="D403" s="63"/>
    </row>
    <row r="404" spans="4:4" x14ac:dyDescent="0.2">
      <c r="D404" s="63"/>
    </row>
    <row r="405" spans="4:4" x14ac:dyDescent="0.2">
      <c r="D405" s="63"/>
    </row>
    <row r="406" spans="4:4" x14ac:dyDescent="0.2">
      <c r="D406" s="63"/>
    </row>
    <row r="407" spans="4:4" x14ac:dyDescent="0.2">
      <c r="D407" s="63"/>
    </row>
    <row r="408" spans="4:4" x14ac:dyDescent="0.2">
      <c r="D408" s="63"/>
    </row>
    <row r="409" spans="4:4" x14ac:dyDescent="0.2">
      <c r="D409" s="63"/>
    </row>
    <row r="410" spans="4:4" x14ac:dyDescent="0.2">
      <c r="D410" s="63"/>
    </row>
    <row r="411" spans="4:4" x14ac:dyDescent="0.2">
      <c r="D411" s="63"/>
    </row>
    <row r="412" spans="4:4" x14ac:dyDescent="0.2">
      <c r="D412" s="63"/>
    </row>
    <row r="413" spans="4:4" x14ac:dyDescent="0.2">
      <c r="D413" s="63"/>
    </row>
    <row r="414" spans="4:4" x14ac:dyDescent="0.2">
      <c r="D414" s="63"/>
    </row>
    <row r="415" spans="4:4" x14ac:dyDescent="0.2">
      <c r="D415" s="63"/>
    </row>
    <row r="416" spans="4:4" x14ac:dyDescent="0.2">
      <c r="D416" s="63"/>
    </row>
    <row r="417" spans="4:4" x14ac:dyDescent="0.2">
      <c r="D417" s="63"/>
    </row>
    <row r="418" spans="4:4" x14ac:dyDescent="0.2">
      <c r="D418" s="63"/>
    </row>
    <row r="419" spans="4:4" x14ac:dyDescent="0.2">
      <c r="D419" s="63"/>
    </row>
    <row r="420" spans="4:4" x14ac:dyDescent="0.2">
      <c r="D420" s="63"/>
    </row>
    <row r="421" spans="4:4" x14ac:dyDescent="0.2">
      <c r="D421" s="63"/>
    </row>
    <row r="422" spans="4:4" x14ac:dyDescent="0.2">
      <c r="D422" s="63"/>
    </row>
    <row r="423" spans="4:4" x14ac:dyDescent="0.2">
      <c r="D423" s="63"/>
    </row>
    <row r="424" spans="4:4" x14ac:dyDescent="0.2">
      <c r="D424" s="63"/>
    </row>
    <row r="425" spans="4:4" x14ac:dyDescent="0.2">
      <c r="D425" s="63"/>
    </row>
    <row r="426" spans="4:4" x14ac:dyDescent="0.2">
      <c r="D426" s="63"/>
    </row>
  </sheetData>
  <conditionalFormatting sqref="D2:D366">
    <cfRule type="cellIs" dxfId="4" priority="12" operator="equal">
      <formula>"lørdag"</formula>
    </cfRule>
  </conditionalFormatting>
  <conditionalFormatting sqref="D2:D3669">
    <cfRule type="cellIs" dxfId="3" priority="13" operator="equal">
      <formula>"søndag"</formula>
    </cfRule>
  </conditionalFormatting>
  <conditionalFormatting sqref="C2:C366">
    <cfRule type="cellIs" dxfId="2" priority="4" operator="equal">
      <formula>"SOM"</formula>
    </cfRule>
    <cfRule type="cellIs" dxfId="1" priority="5" operator="equal">
      <formula>"SKF"</formula>
    </cfRule>
    <cfRule type="cellIs" dxfId="0" priority="6" operator="equal">
      <formula>"SKD"</formula>
    </cfRule>
  </conditionalFormatting>
  <dataValidations count="4">
    <dataValidation type="list" errorStyle="warning" allowBlank="1" showInputMessage="1" showErrorMessage="1" errorTitle="Velg fra listen" error="Skrivefeil" sqref="I5" xr:uid="{CA97095B-66EF-48C4-B289-2C9A3DCE01D4}">
      <formula1>$I$2:$I$8</formula1>
    </dataValidation>
    <dataValidation type="list" allowBlank="1" showInputMessage="1" showErrorMessage="1" sqref="D367" xr:uid="{7CF500E7-8845-4647-9BC6-DACF87FE0029}">
      <formula1>$I$2:$I$8</formula1>
    </dataValidation>
    <dataValidation type="list" allowBlank="1" showInputMessage="1" showErrorMessage="1" errorTitle="Du må velge fra listen" promptTitle="Velg fra liste" sqref="D2:D366" xr:uid="{B92CAE9F-4551-4FCB-8AA5-83005F636A8B}">
      <formula1>$I$2:$I$8</formula1>
    </dataValidation>
    <dataValidation type="list" allowBlank="1" showInputMessage="1" showErrorMessage="1" errorTitle="Du må velge fra listen" promptTitle="Velg fra listen" sqref="C2:C366" xr:uid="{C6D31AAF-75B5-4804-9EDF-990BD4C2DC66}">
      <formula1>$M$2:$M$8</formula1>
    </dataValidation>
  </dataValidation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Bilag 3.1, v1.1</vt:lpstr>
      <vt:lpstr>Kalender</vt:lpstr>
      <vt:lpstr>'Bilag 3.1, v1.1'!Utskriftsområde</vt:lpstr>
    </vt:vector>
  </TitlesOfParts>
  <Company>SL-Lokaltrafikk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Stubberød</dc:creator>
  <cp:lastModifiedBy>Morten Stubberød</cp:lastModifiedBy>
  <cp:lastPrinted>2020-08-07T07:37:14Z</cp:lastPrinted>
  <dcterms:created xsi:type="dcterms:W3CDTF">2008-01-08T12:09:36Z</dcterms:created>
  <dcterms:modified xsi:type="dcterms:W3CDTF">2020-08-07T07:37:30Z</dcterms:modified>
</cp:coreProperties>
</file>