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ruter1.sharepoint.com/sites/BusstjenesterRutersvestregion2026/Shared Documents/Konkurransegrunnlag/Arbeidsversjon/Vedlegg 5/"/>
    </mc:Choice>
  </mc:AlternateContent>
  <xr:revisionPtr revIDLastSave="1142" documentId="13_ncr:1_{07E82FA7-5599-4784-B4AB-406A21AE5AA7}" xr6:coauthVersionLast="47" xr6:coauthVersionMax="47" xr10:uidLastSave="{4273E90C-F87C-48A2-81F6-B2266B4167DA}"/>
  <bookViews>
    <workbookView xWindow="-120" yWindow="-120" windowWidth="51840" windowHeight="21120" activeTab="1" xr2:uid="{00000000-000D-0000-FFFF-FFFF00000000}"/>
  </bookViews>
  <sheets>
    <sheet name="BASIS" sheetId="14" r:id="rId1"/>
    <sheet name="OPSJON" sheetId="1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6" l="1"/>
  <c r="C25" i="16"/>
  <c r="C24" i="16"/>
  <c r="C23" i="16"/>
  <c r="C22" i="16"/>
  <c r="C21" i="16"/>
  <c r="E10" i="16"/>
  <c r="G10" i="16" s="1"/>
  <c r="E8" i="16"/>
  <c r="G9" i="16" s="1"/>
  <c r="F50" i="16"/>
  <c r="F49" i="16"/>
  <c r="F42" i="16"/>
  <c r="G42" i="16" s="1"/>
  <c r="F43" i="16"/>
  <c r="F44" i="16"/>
  <c r="G44" i="16" s="1"/>
  <c r="F41" i="16"/>
  <c r="G41" i="16" s="1"/>
  <c r="F36" i="16"/>
  <c r="G36" i="16" s="1"/>
  <c r="F31" i="16"/>
  <c r="G31" i="16" s="1"/>
  <c r="E22" i="16"/>
  <c r="F22" i="16"/>
  <c r="G22" i="16" s="1"/>
  <c r="E23" i="16"/>
  <c r="G23" i="16" s="1"/>
  <c r="F23" i="16"/>
  <c r="E24" i="16"/>
  <c r="F24" i="16"/>
  <c r="E25" i="16"/>
  <c r="F25" i="16"/>
  <c r="G25" i="16" s="1"/>
  <c r="E26" i="16"/>
  <c r="F26" i="16"/>
  <c r="E21" i="16"/>
  <c r="F21" i="16"/>
  <c r="F16" i="16"/>
  <c r="F9" i="16"/>
  <c r="F10" i="16"/>
  <c r="F8" i="16"/>
  <c r="G64" i="14"/>
  <c r="W52" i="16"/>
  <c r="G64" i="16" s="1"/>
  <c r="O52" i="16"/>
  <c r="G63" i="14"/>
  <c r="G62" i="14"/>
  <c r="O52" i="14"/>
  <c r="O50" i="14"/>
  <c r="O49" i="14"/>
  <c r="G52" i="14"/>
  <c r="G50" i="14"/>
  <c r="G49" i="14"/>
  <c r="O44" i="14"/>
  <c r="O43" i="14"/>
  <c r="O42" i="14"/>
  <c r="O41" i="14"/>
  <c r="G44" i="14"/>
  <c r="G43" i="14"/>
  <c r="G42" i="14"/>
  <c r="G41" i="14"/>
  <c r="G36" i="14"/>
  <c r="G31" i="14"/>
  <c r="G26" i="14"/>
  <c r="G25" i="14"/>
  <c r="G24" i="14"/>
  <c r="G23" i="14"/>
  <c r="G22" i="14"/>
  <c r="G21" i="14"/>
  <c r="G16" i="14"/>
  <c r="O16" i="14"/>
  <c r="O10" i="14"/>
  <c r="O9" i="14"/>
  <c r="O8" i="14"/>
  <c r="G10" i="14"/>
  <c r="G9" i="14"/>
  <c r="G8" i="14"/>
  <c r="O22" i="16"/>
  <c r="O23" i="16"/>
  <c r="O24" i="16"/>
  <c r="O25" i="16"/>
  <c r="O26" i="16"/>
  <c r="O21" i="16"/>
  <c r="G24" i="16"/>
  <c r="G26" i="16"/>
  <c r="U16" i="16"/>
  <c r="W16" i="16" s="1"/>
  <c r="M16" i="16"/>
  <c r="O16" i="16" s="1"/>
  <c r="U11" i="16"/>
  <c r="M11" i="16"/>
  <c r="W50" i="16"/>
  <c r="W49" i="16"/>
  <c r="W44" i="16"/>
  <c r="W43" i="16"/>
  <c r="W42" i="16"/>
  <c r="W41" i="16"/>
  <c r="W36" i="16"/>
  <c r="W31" i="16"/>
  <c r="W10" i="16"/>
  <c r="W9" i="16"/>
  <c r="W8" i="16"/>
  <c r="O50" i="16"/>
  <c r="G50" i="16"/>
  <c r="O49" i="16"/>
  <c r="G49" i="16"/>
  <c r="O44" i="16"/>
  <c r="O43" i="16"/>
  <c r="G43" i="16"/>
  <c r="O42" i="16"/>
  <c r="O41" i="16"/>
  <c r="O36" i="16"/>
  <c r="O31" i="16"/>
  <c r="E16" i="16"/>
  <c r="E11" i="16"/>
  <c r="O10" i="16"/>
  <c r="O9" i="16"/>
  <c r="O8" i="16"/>
  <c r="M16" i="14"/>
  <c r="M11" i="14"/>
  <c r="E16" i="14"/>
  <c r="E11" i="14"/>
  <c r="G8" i="16" l="1"/>
  <c r="G52" i="16" s="1"/>
  <c r="G63" i="16" s="1"/>
  <c r="G65" i="16" s="1"/>
  <c r="G21" i="16"/>
  <c r="G16" i="16"/>
  <c r="O36" i="14"/>
  <c r="O31" i="14"/>
</calcChain>
</file>

<file path=xl/sharedStrings.xml><?xml version="1.0" encoding="utf-8"?>
<sst xmlns="http://schemas.openxmlformats.org/spreadsheetml/2006/main" count="289" uniqueCount="52">
  <si>
    <t>Tabell 5.1.1: Godtgjørelse for ruteproduksjon rutekm i NOK pr år</t>
  </si>
  <si>
    <t>Drivlinje</t>
  </si>
  <si>
    <t>Priselementer</t>
  </si>
  <si>
    <t>Rutekm pr år</t>
  </si>
  <si>
    <t>Kr pr rutekm</t>
  </si>
  <si>
    <t>Total NOK pr år</t>
  </si>
  <si>
    <t xml:space="preserve">Utslippsfritt </t>
  </si>
  <si>
    <t>Strømpris</t>
  </si>
  <si>
    <t>Nettleie og vedlikehold</t>
  </si>
  <si>
    <t>Diesel</t>
  </si>
  <si>
    <t>Drivstoff og vedlikehold</t>
  </si>
  <si>
    <t>SUM</t>
  </si>
  <si>
    <t>Tabell 5.1.2: Godtgjørelse for ruteproduksjon rutetimer i NOK pr år</t>
  </si>
  <si>
    <t>Rutetimer pr år</t>
  </si>
  <si>
    <t>Kr pr rutetime</t>
  </si>
  <si>
    <t>Tabell 5.1.3: Godtgjørelse for kapitalkostnad busser i NOK pr år</t>
  </si>
  <si>
    <t>Busskategori</t>
  </si>
  <si>
    <t>Antall busser (i rute + reserve)</t>
  </si>
  <si>
    <t>Pris per buss pr mnd</t>
  </si>
  <si>
    <t>Tabell 5.1.4: Godtgjørelse for faste kostnader i NOK pr år</t>
  </si>
  <si>
    <t>Faste kostnader</t>
  </si>
  <si>
    <t>Kostnad pr mnd</t>
  </si>
  <si>
    <t>Tabell 5.1.5: Godtgjørelse for kapitalkostnad ladeinfrastruktur i NOK pr år</t>
  </si>
  <si>
    <t>Kapitalkostnad ladeinfrastruktur</t>
  </si>
  <si>
    <t>Tabell 5.1.6: Godtgjørelse for vogntimer i NOK pr år</t>
  </si>
  <si>
    <t>Priskategori</t>
  </si>
  <si>
    <t>Vogntimer pr år**</t>
  </si>
  <si>
    <t>Kr pr Vogntime</t>
  </si>
  <si>
    <r>
      <rPr>
        <b/>
        <sz val="12"/>
        <rFont val="Arial"/>
        <family val="2"/>
      </rPr>
      <t>Vogntimepris 1</t>
    </r>
    <r>
      <rPr>
        <sz val="12"/>
        <rFont val="Arial"/>
        <family val="2"/>
      </rPr>
      <t xml:space="preserve">
Mandag - fredag 06:00 - 19:00</t>
    </r>
  </si>
  <si>
    <r>
      <rPr>
        <b/>
        <sz val="12"/>
        <rFont val="Arial"/>
        <family val="2"/>
      </rPr>
      <t>Vogntimepris 2</t>
    </r>
    <r>
      <rPr>
        <sz val="12"/>
        <rFont val="Arial"/>
        <family val="2"/>
      </rPr>
      <t xml:space="preserve">
Mandag - fredag 19:00 - 06:00
Lørdag   00:00 - 06:00</t>
    </r>
  </si>
  <si>
    <r>
      <rPr>
        <b/>
        <sz val="12"/>
        <rFont val="Arial"/>
        <family val="2"/>
      </rPr>
      <t>Vogntimepris 3</t>
    </r>
    <r>
      <rPr>
        <sz val="12"/>
        <rFont val="Arial"/>
        <family val="2"/>
      </rPr>
      <t xml:space="preserve">
Lørdag   06:00 - 24:00
Søndag 00:00-24:00 (til mandag 06:00)</t>
    </r>
  </si>
  <si>
    <r>
      <rPr>
        <b/>
        <sz val="12"/>
        <rFont val="Arial"/>
        <family val="2"/>
      </rPr>
      <t>Vogntimepris 4</t>
    </r>
    <r>
      <rPr>
        <sz val="12"/>
        <rFont val="Arial"/>
        <family val="2"/>
      </rPr>
      <t xml:space="preserve">
Helligdager*</t>
    </r>
  </si>
  <si>
    <t>Tabell 5.1.7: Godtgjørelse for administrative tjenester (timer) i NOK pr år</t>
  </si>
  <si>
    <t>Timer pr år**</t>
  </si>
  <si>
    <t>Kr pr time</t>
  </si>
  <si>
    <t>Timepris operativt personell</t>
  </si>
  <si>
    <t>Timepris administrativt personell</t>
  </si>
  <si>
    <t>Tilbud i NOK pr år, pkt 5.1.1-5.1.7:</t>
  </si>
  <si>
    <t>Dato:</t>
  </si>
  <si>
    <t>Tilbyders navn:</t>
  </si>
  <si>
    <t>* Nyttårsdag, skjærtorsdag, langfredag, 1. og 2. påskedag, 1. og 17. mai, Kr. Himmelfartsdag, 1. og 2. pinsedag, 1. og 2. juledag, samt etter kl 15:00 på jul-, påske-, pinse-, og nyttårsaften.</t>
  </si>
  <si>
    <t>** Antall vogntimer og timer oppgitt kun til evalueringsformål</t>
  </si>
  <si>
    <t>Tilbudsskjema Total Ro1/Ro2
BASIS
Periode 04.10.2026-14.04.2030</t>
  </si>
  <si>
    <t>Tilbudsskjema Total Ro1/Ro2
BASIS FORLENGELSE
Periode 15.04.2030-30.06.2031</t>
  </si>
  <si>
    <t>Tilbudsskjema Total Ro1/Ro2
BASIS
Periode 04.10.2026-30.06.2027</t>
  </si>
  <si>
    <t>Tilbudsskjema Total Ro1/Ro2
OPSJON
Periode 01.07.2027-14.04.2030</t>
  </si>
  <si>
    <t>Tilbudsskjema Total Ro1/Ro2
OPSJON FORLENGELSE
Periode 15.04.2030-30.06.2031</t>
  </si>
  <si>
    <t>ia</t>
  </si>
  <si>
    <t>Tilbudsskjema for perioden 04.10.2026-14.04.2030</t>
  </si>
  <si>
    <t>Tilbudsskjema for perioden 15.04.2030-30.06.2031 (forlengelse)</t>
  </si>
  <si>
    <t>Tilbudsskjema for basis totalt</t>
  </si>
  <si>
    <t>Tilbudsskjema for opsjon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</si>
</sst>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2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22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A300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28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/>
    <xf numFmtId="0" fontId="1" fillId="0" borderId="5" xfId="0" applyFont="1" applyBorder="1"/>
    <xf numFmtId="0" fontId="1" fillId="0" borderId="3" xfId="0" applyFont="1" applyBorder="1"/>
    <xf numFmtId="164" fontId="2" fillId="0" borderId="8" xfId="0" applyNumberFormat="1" applyFont="1" applyBorder="1" applyAlignment="1">
      <alignment horizontal="center"/>
    </xf>
    <xf numFmtId="164" fontId="1" fillId="0" borderId="8" xfId="0" applyNumberFormat="1" applyFont="1" applyBorder="1"/>
    <xf numFmtId="2" fontId="2" fillId="0" borderId="8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164" fontId="2" fillId="2" borderId="8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64" fontId="1" fillId="0" borderId="8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2" fontId="2" fillId="4" borderId="8" xfId="0" applyNumberFormat="1" applyFont="1" applyFill="1" applyBorder="1" applyAlignment="1">
      <alignment horizontal="center" wrapText="1"/>
    </xf>
    <xf numFmtId="164" fontId="2" fillId="4" borderId="8" xfId="0" applyNumberFormat="1" applyFont="1" applyFill="1" applyBorder="1" applyAlignment="1">
      <alignment horizontal="center" wrapText="1"/>
    </xf>
    <xf numFmtId="164" fontId="2" fillId="4" borderId="8" xfId="0" applyNumberFormat="1" applyFont="1" applyFill="1" applyBorder="1" applyAlignment="1">
      <alignment horizontal="center"/>
    </xf>
    <xf numFmtId="49" fontId="2" fillId="0" borderId="11" xfId="0" applyNumberFormat="1" applyFont="1" applyBorder="1" applyAlignment="1">
      <alignment horizontal="left" wrapText="1"/>
    </xf>
    <xf numFmtId="49" fontId="2" fillId="0" borderId="9" xfId="0" applyNumberFormat="1" applyFont="1" applyBorder="1" applyAlignment="1">
      <alignment horizontal="left" wrapText="1"/>
    </xf>
    <xf numFmtId="49" fontId="2" fillId="4" borderId="11" xfId="0" applyNumberFormat="1" applyFont="1" applyFill="1" applyBorder="1" applyAlignment="1">
      <alignment horizontal="left" wrapText="1"/>
    </xf>
    <xf numFmtId="49" fontId="2" fillId="4" borderId="9" xfId="0" applyNumberFormat="1" applyFont="1" applyFill="1" applyBorder="1" applyAlignment="1">
      <alignment horizontal="left" wrapText="1"/>
    </xf>
    <xf numFmtId="164" fontId="1" fillId="0" borderId="16" xfId="0" applyNumberFormat="1" applyFont="1" applyBorder="1"/>
    <xf numFmtId="3" fontId="2" fillId="0" borderId="10" xfId="0" applyNumberFormat="1" applyFont="1" applyBorder="1" applyAlignment="1">
      <alignment horizontal="center"/>
    </xf>
    <xf numFmtId="0" fontId="1" fillId="5" borderId="1" xfId="0" applyFont="1" applyFill="1" applyBorder="1"/>
    <xf numFmtId="0" fontId="1" fillId="5" borderId="0" xfId="0" applyFont="1" applyFill="1"/>
    <xf numFmtId="0" fontId="1" fillId="5" borderId="2" xfId="0" applyFont="1" applyFill="1" applyBorder="1"/>
    <xf numFmtId="0" fontId="2" fillId="5" borderId="0" xfId="0" applyFont="1" applyFill="1"/>
    <xf numFmtId="3" fontId="1" fillId="5" borderId="8" xfId="0" applyNumberFormat="1" applyFont="1" applyFill="1" applyBorder="1" applyAlignment="1">
      <alignment horizontal="center"/>
    </xf>
    <xf numFmtId="164" fontId="1" fillId="5" borderId="8" xfId="0" applyNumberFormat="1" applyFont="1" applyFill="1" applyBorder="1"/>
    <xf numFmtId="164" fontId="2" fillId="5" borderId="8" xfId="0" applyNumberFormat="1" applyFont="1" applyFill="1" applyBorder="1" applyAlignment="1">
      <alignment horizontal="center"/>
    </xf>
    <xf numFmtId="164" fontId="1" fillId="5" borderId="0" xfId="0" applyNumberFormat="1" applyFont="1" applyFill="1"/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3" fontId="2" fillId="5" borderId="0" xfId="0" applyNumberFormat="1" applyFont="1" applyFill="1" applyAlignment="1">
      <alignment horizontal="center"/>
    </xf>
    <xf numFmtId="0" fontId="5" fillId="5" borderId="0" xfId="0" applyFont="1" applyFill="1"/>
    <xf numFmtId="49" fontId="2" fillId="5" borderId="11" xfId="0" applyNumberFormat="1" applyFont="1" applyFill="1" applyBorder="1" applyAlignment="1">
      <alignment horizontal="left" wrapText="1"/>
    </xf>
    <xf numFmtId="2" fontId="2" fillId="5" borderId="8" xfId="0" applyNumberFormat="1" applyFont="1" applyFill="1" applyBorder="1" applyAlignment="1">
      <alignment horizontal="center" wrapText="1"/>
    </xf>
    <xf numFmtId="164" fontId="2" fillId="5" borderId="8" xfId="0" applyNumberFormat="1" applyFont="1" applyFill="1" applyBorder="1" applyAlignment="1">
      <alignment horizontal="center" wrapText="1"/>
    </xf>
    <xf numFmtId="164" fontId="2" fillId="5" borderId="6" xfId="0" applyNumberFormat="1" applyFont="1" applyFill="1" applyBorder="1" applyAlignment="1">
      <alignment horizontal="center"/>
    </xf>
    <xf numFmtId="0" fontId="3" fillId="5" borderId="0" xfId="0" applyFont="1" applyFill="1" applyAlignment="1">
      <alignment horizontal="left" wrapText="1"/>
    </xf>
    <xf numFmtId="164" fontId="1" fillId="5" borderId="8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2" fillId="5" borderId="0" xfId="0" applyFont="1" applyFill="1" applyAlignment="1">
      <alignment wrapText="1"/>
    </xf>
    <xf numFmtId="0" fontId="2" fillId="5" borderId="0" xfId="0" applyFont="1" applyFill="1" applyAlignment="1">
      <alignment horizontal="left" wrapText="1"/>
    </xf>
    <xf numFmtId="0" fontId="1" fillId="5" borderId="3" xfId="0" applyFont="1" applyFill="1" applyBorder="1"/>
    <xf numFmtId="0" fontId="2" fillId="5" borderId="4" xfId="0" applyFont="1" applyFill="1" applyBorder="1" applyAlignment="1">
      <alignment horizontal="left" wrapText="1"/>
    </xf>
    <xf numFmtId="0" fontId="1" fillId="5" borderId="4" xfId="0" applyFont="1" applyFill="1" applyBorder="1"/>
    <xf numFmtId="0" fontId="1" fillId="5" borderId="5" xfId="0" applyFont="1" applyFill="1" applyBorder="1"/>
    <xf numFmtId="3" fontId="2" fillId="5" borderId="10" xfId="0" applyNumberFormat="1" applyFont="1" applyFill="1" applyBorder="1" applyAlignment="1">
      <alignment horizontal="center"/>
    </xf>
    <xf numFmtId="164" fontId="2" fillId="0" borderId="16" xfId="0" applyNumberFormat="1" applyFont="1" applyBorder="1"/>
    <xf numFmtId="0" fontId="9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" fillId="0" borderId="0" xfId="0" quotePrefix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/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1" fillId="0" borderId="11" xfId="0" applyFont="1" applyBorder="1" applyAlignment="1">
      <alignment wrapText="1"/>
    </xf>
    <xf numFmtId="0" fontId="0" fillId="0" borderId="9" xfId="0" applyBorder="1"/>
    <xf numFmtId="0" fontId="3" fillId="0" borderId="9" xfId="0" applyFont="1" applyBorder="1"/>
    <xf numFmtId="0" fontId="6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 wrapText="1"/>
    </xf>
    <xf numFmtId="49" fontId="2" fillId="4" borderId="11" xfId="0" applyNumberFormat="1" applyFont="1" applyFill="1" applyBorder="1" applyAlignment="1">
      <alignment horizontal="left" wrapText="1"/>
    </xf>
    <xf numFmtId="49" fontId="2" fillId="4" borderId="9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 wrapText="1"/>
    </xf>
    <xf numFmtId="49" fontId="2" fillId="0" borderId="9" xfId="0" applyNumberFormat="1" applyFont="1" applyBorder="1" applyAlignment="1">
      <alignment horizontal="left" wrapText="1"/>
    </xf>
    <xf numFmtId="0" fontId="8" fillId="0" borderId="13" xfId="0" applyFont="1" applyBorder="1"/>
    <xf numFmtId="0" fontId="0" fillId="0" borderId="14" xfId="0" applyBorder="1"/>
    <xf numFmtId="0" fontId="0" fillId="0" borderId="15" xfId="0" applyBorder="1"/>
    <xf numFmtId="0" fontId="8" fillId="0" borderId="17" xfId="0" applyFont="1" applyBorder="1"/>
    <xf numFmtId="0" fontId="0" fillId="0" borderId="18" xfId="0" applyBorder="1"/>
    <xf numFmtId="0" fontId="0" fillId="0" borderId="19" xfId="0" applyBorder="1"/>
    <xf numFmtId="0" fontId="6" fillId="5" borderId="4" xfId="0" applyFont="1" applyFill="1" applyBorder="1" applyAlignment="1">
      <alignment horizontal="center"/>
    </xf>
    <xf numFmtId="3" fontId="1" fillId="5" borderId="7" xfId="0" applyNumberFormat="1" applyFont="1" applyFill="1" applyBorder="1" applyAlignment="1">
      <alignment horizontal="center" vertical="center"/>
    </xf>
    <xf numFmtId="3" fontId="1" fillId="5" borderId="10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3" fontId="2" fillId="5" borderId="3" xfId="0" applyNumberFormat="1" applyFont="1" applyFill="1" applyBorder="1" applyAlignment="1">
      <alignment horizontal="left"/>
    </xf>
    <xf numFmtId="3" fontId="2" fillId="5" borderId="5" xfId="0" applyNumberFormat="1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49" fontId="2" fillId="5" borderId="11" xfId="0" applyNumberFormat="1" applyFont="1" applyFill="1" applyBorder="1" applyAlignment="1">
      <alignment horizontal="left" wrapText="1"/>
    </xf>
    <xf numFmtId="0" fontId="1" fillId="5" borderId="11" xfId="0" applyFont="1" applyFill="1" applyBorder="1" applyAlignment="1">
      <alignment horizontal="left" wrapText="1"/>
    </xf>
    <xf numFmtId="0" fontId="1" fillId="5" borderId="12" xfId="0" applyFont="1" applyFill="1" applyBorder="1" applyAlignment="1">
      <alignment horizontal="left" wrapText="1"/>
    </xf>
    <xf numFmtId="0" fontId="1" fillId="5" borderId="9" xfId="0" applyFont="1" applyFill="1" applyBorder="1" applyAlignment="1">
      <alignment horizontal="left" wrapText="1"/>
    </xf>
    <xf numFmtId="0" fontId="1" fillId="5" borderId="8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 wrapText="1"/>
    </xf>
    <xf numFmtId="0" fontId="1" fillId="5" borderId="11" xfId="0" applyFont="1" applyFill="1" applyBorder="1" applyAlignment="1">
      <alignment wrapText="1"/>
    </xf>
    <xf numFmtId="0" fontId="0" fillId="5" borderId="9" xfId="0" applyFill="1" applyBorder="1"/>
    <xf numFmtId="0" fontId="1" fillId="5" borderId="0" xfId="0" applyFont="1" applyFill="1" applyAlignment="1">
      <alignment horizontal="left" wrapText="1"/>
    </xf>
    <xf numFmtId="0" fontId="3" fillId="5" borderId="0" xfId="0" applyFont="1" applyFill="1"/>
    <xf numFmtId="0" fontId="2" fillId="5" borderId="0" xfId="0" applyFont="1" applyFill="1" applyAlignment="1">
      <alignment horizontal="left" wrapText="1"/>
    </xf>
    <xf numFmtId="0" fontId="1" fillId="5" borderId="0" xfId="0" quotePrefix="1" applyFont="1" applyFill="1" applyAlignment="1">
      <alignment horizontal="left" wrapText="1"/>
    </xf>
    <xf numFmtId="0" fontId="3" fillId="5" borderId="9" xfId="0" applyFont="1" applyFill="1" applyBorder="1"/>
    <xf numFmtId="0" fontId="2" fillId="5" borderId="9" xfId="0" applyNumberFormat="1" applyFont="1" applyFill="1" applyBorder="1" applyAlignment="1">
      <alignment horizontal="left" wrapText="1"/>
    </xf>
    <xf numFmtId="0" fontId="2" fillId="5" borderId="9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75A300"/>
      <color rgb="FFE4EDCC"/>
      <color rgb="FFADC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RuterTema">
      <a:dk1>
        <a:srgbClr val="252525"/>
      </a:dk1>
      <a:lt1>
        <a:srgbClr val="FFFFFF"/>
      </a:lt1>
      <a:dk2>
        <a:srgbClr val="32374B"/>
      </a:dk2>
      <a:lt2>
        <a:srgbClr val="F5F5F5"/>
      </a:lt2>
      <a:accent1>
        <a:srgbClr val="E60000"/>
      </a:accent1>
      <a:accent2>
        <a:srgbClr val="F07800"/>
      </a:accent2>
      <a:accent3>
        <a:srgbClr val="682C88"/>
      </a:accent3>
      <a:accent4>
        <a:srgbClr val="FFC800"/>
      </a:accent4>
      <a:accent5>
        <a:srgbClr val="0096FF"/>
      </a:accent5>
      <a:accent6>
        <a:srgbClr val="87B914"/>
      </a:accent6>
      <a:hlink>
        <a:srgbClr val="006BB3"/>
      </a:hlink>
      <a:folHlink>
        <a:srgbClr val="682C88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190"/>
  <sheetViews>
    <sheetView showGridLines="0" zoomScale="55" zoomScaleNormal="55" workbookViewId="0">
      <selection activeCell="K71" sqref="K71"/>
    </sheetView>
  </sheetViews>
  <sheetFormatPr baseColWidth="10" defaultColWidth="9.140625" defaultRowHeight="15" x14ac:dyDescent="0.2"/>
  <cols>
    <col min="1" max="1" width="9.140625" style="3"/>
    <col min="2" max="2" width="5.5703125" style="3" customWidth="1"/>
    <col min="3" max="3" width="18.85546875" style="3" customWidth="1"/>
    <col min="4" max="4" width="32.7109375" style="3" customWidth="1"/>
    <col min="5" max="5" width="21.7109375" style="3" customWidth="1"/>
    <col min="6" max="6" width="20.28515625" style="3" customWidth="1"/>
    <col min="7" max="7" width="24.85546875" style="3" customWidth="1"/>
    <col min="8" max="8" width="4.5703125" style="3" customWidth="1"/>
    <col min="9" max="9" width="11.42578125" style="3" customWidth="1"/>
    <col min="10" max="10" width="5.5703125" style="3" customWidth="1"/>
    <col min="11" max="11" width="18.85546875" style="3" customWidth="1"/>
    <col min="12" max="12" width="32.7109375" style="3" customWidth="1"/>
    <col min="13" max="13" width="21.7109375" style="3" customWidth="1"/>
    <col min="14" max="14" width="20.28515625" style="3" customWidth="1"/>
    <col min="15" max="15" width="24.85546875" style="3" customWidth="1"/>
    <col min="16" max="16" width="4.5703125" style="3" customWidth="1"/>
    <col min="17" max="248" width="11.42578125" style="3" customWidth="1"/>
    <col min="249" max="16384" width="9.140625" style="3"/>
  </cols>
  <sheetData>
    <row r="3" spans="2:16" ht="94.5" customHeight="1" x14ac:dyDescent="0.2">
      <c r="B3" s="91" t="s">
        <v>42</v>
      </c>
      <c r="C3" s="92"/>
      <c r="D3" s="92"/>
      <c r="E3" s="92"/>
      <c r="F3" s="92"/>
      <c r="G3" s="92"/>
      <c r="H3" s="93"/>
      <c r="J3" s="91" t="s">
        <v>43</v>
      </c>
      <c r="K3" s="92"/>
      <c r="L3" s="92"/>
      <c r="M3" s="92"/>
      <c r="N3" s="92"/>
      <c r="O3" s="92"/>
      <c r="P3" s="93"/>
    </row>
    <row r="4" spans="2:16" x14ac:dyDescent="0.2">
      <c r="B4" s="2"/>
      <c r="H4" s="5"/>
      <c r="J4" s="2"/>
      <c r="P4" s="5"/>
    </row>
    <row r="5" spans="2:16" ht="15.75" x14ac:dyDescent="0.25">
      <c r="B5" s="2"/>
      <c r="C5" s="1" t="s">
        <v>0</v>
      </c>
      <c r="D5" s="1"/>
      <c r="E5" s="1"/>
      <c r="H5" s="5"/>
      <c r="J5" s="2"/>
      <c r="K5" s="1" t="s">
        <v>0</v>
      </c>
      <c r="L5" s="1"/>
      <c r="M5" s="1"/>
      <c r="P5" s="5"/>
    </row>
    <row r="6" spans="2:16" ht="15.75" x14ac:dyDescent="0.25">
      <c r="B6" s="2"/>
      <c r="F6" s="76"/>
      <c r="G6" s="76"/>
      <c r="H6" s="5"/>
      <c r="J6" s="2"/>
      <c r="N6" s="76"/>
      <c r="O6" s="76"/>
      <c r="P6" s="5"/>
    </row>
    <row r="7" spans="2:16" ht="27" customHeight="1" x14ac:dyDescent="0.2">
      <c r="B7" s="2"/>
      <c r="C7" s="24" t="s">
        <v>1</v>
      </c>
      <c r="D7" s="24" t="s">
        <v>2</v>
      </c>
      <c r="E7" s="24" t="s">
        <v>3</v>
      </c>
      <c r="F7" s="24" t="s">
        <v>4</v>
      </c>
      <c r="G7" s="25" t="s">
        <v>5</v>
      </c>
      <c r="H7" s="5"/>
      <c r="J7" s="2"/>
      <c r="K7" s="24" t="s">
        <v>1</v>
      </c>
      <c r="L7" s="24" t="s">
        <v>2</v>
      </c>
      <c r="M7" s="24" t="s">
        <v>3</v>
      </c>
      <c r="N7" s="24" t="s">
        <v>4</v>
      </c>
      <c r="O7" s="25" t="s">
        <v>5</v>
      </c>
      <c r="P7" s="5"/>
    </row>
    <row r="8" spans="2:16" ht="27" customHeight="1" x14ac:dyDescent="0.25">
      <c r="B8" s="2"/>
      <c r="C8" s="94" t="s">
        <v>6</v>
      </c>
      <c r="D8" s="21" t="s">
        <v>7</v>
      </c>
      <c r="E8" s="94"/>
      <c r="F8" s="13"/>
      <c r="G8" s="12">
        <f>E8*F8</f>
        <v>0</v>
      </c>
      <c r="H8" s="5"/>
      <c r="J8" s="2"/>
      <c r="K8" s="94" t="s">
        <v>6</v>
      </c>
      <c r="L8" s="21" t="s">
        <v>7</v>
      </c>
      <c r="M8" s="94"/>
      <c r="N8" s="13"/>
      <c r="O8" s="12">
        <f>M8*N8</f>
        <v>0</v>
      </c>
      <c r="P8" s="5"/>
    </row>
    <row r="9" spans="2:16" ht="27" customHeight="1" x14ac:dyDescent="0.25">
      <c r="B9" s="2"/>
      <c r="C9" s="95"/>
      <c r="D9" s="21" t="s">
        <v>8</v>
      </c>
      <c r="E9" s="95"/>
      <c r="F9" s="13"/>
      <c r="G9" s="12">
        <f>E8*F9</f>
        <v>0</v>
      </c>
      <c r="H9" s="5"/>
      <c r="J9" s="2"/>
      <c r="K9" s="95"/>
      <c r="L9" s="21" t="s">
        <v>8</v>
      </c>
      <c r="M9" s="95"/>
      <c r="N9" s="13"/>
      <c r="O9" s="12">
        <f>M8*N9</f>
        <v>0</v>
      </c>
      <c r="P9" s="5"/>
    </row>
    <row r="10" spans="2:16" ht="27" customHeight="1" x14ac:dyDescent="0.25">
      <c r="B10" s="2"/>
      <c r="C10" s="21" t="s">
        <v>9</v>
      </c>
      <c r="D10" s="21" t="s">
        <v>10</v>
      </c>
      <c r="E10" s="21"/>
      <c r="F10" s="13"/>
      <c r="G10" s="12">
        <f>E10*F10</f>
        <v>0</v>
      </c>
      <c r="H10" s="5"/>
      <c r="J10" s="2"/>
      <c r="K10" s="21" t="s">
        <v>9</v>
      </c>
      <c r="L10" s="21" t="s">
        <v>10</v>
      </c>
      <c r="M10" s="21"/>
      <c r="N10" s="13"/>
      <c r="O10" s="12">
        <f>M10*N10</f>
        <v>0</v>
      </c>
      <c r="P10" s="5"/>
    </row>
    <row r="11" spans="2:16" ht="27" customHeight="1" x14ac:dyDescent="0.25">
      <c r="B11" s="2"/>
      <c r="C11" s="96" t="s">
        <v>11</v>
      </c>
      <c r="D11" s="97"/>
      <c r="E11" s="36">
        <f>3266866.184+4916875+958632</f>
        <v>9142373.1840000004</v>
      </c>
      <c r="F11" s="22"/>
      <c r="G11" s="23"/>
      <c r="H11" s="5"/>
      <c r="J11" s="2"/>
      <c r="K11" s="96" t="s">
        <v>11</v>
      </c>
      <c r="L11" s="97"/>
      <c r="M11" s="36">
        <f>3266866.184+4916785+958632</f>
        <v>9142283.1840000004</v>
      </c>
      <c r="N11" s="22"/>
      <c r="O11" s="23"/>
      <c r="P11" s="5"/>
    </row>
    <row r="12" spans="2:16" ht="15.75" x14ac:dyDescent="0.25">
      <c r="B12" s="2"/>
      <c r="C12" s="4"/>
      <c r="D12" s="4"/>
      <c r="E12" s="4"/>
      <c r="F12" s="6"/>
      <c r="H12" s="5"/>
      <c r="J12" s="2"/>
      <c r="K12" s="4"/>
      <c r="L12" s="4"/>
      <c r="M12" s="4"/>
      <c r="N12" s="6"/>
      <c r="P12" s="5"/>
    </row>
    <row r="13" spans="2:16" ht="15.75" x14ac:dyDescent="0.25">
      <c r="B13" s="2"/>
      <c r="C13" s="83" t="s">
        <v>12</v>
      </c>
      <c r="D13" s="83"/>
      <c r="E13" s="83"/>
      <c r="F13" s="83"/>
      <c r="G13" s="83"/>
      <c r="H13" s="5"/>
      <c r="J13" s="2"/>
      <c r="K13" s="83" t="s">
        <v>12</v>
      </c>
      <c r="L13" s="83"/>
      <c r="M13" s="83"/>
      <c r="N13" s="83"/>
      <c r="O13" s="83"/>
      <c r="P13" s="5"/>
    </row>
    <row r="14" spans="2:16" ht="15.75" x14ac:dyDescent="0.25">
      <c r="B14" s="2"/>
      <c r="C14" s="17"/>
      <c r="D14" s="17"/>
      <c r="F14" s="76"/>
      <c r="G14" s="76"/>
      <c r="H14" s="5"/>
      <c r="J14" s="2"/>
      <c r="K14" s="17"/>
      <c r="L14" s="17"/>
      <c r="N14" s="76"/>
      <c r="O14" s="76"/>
      <c r="P14" s="5"/>
    </row>
    <row r="15" spans="2:16" ht="27" customHeight="1" x14ac:dyDescent="0.25">
      <c r="B15" s="2"/>
      <c r="C15" s="4"/>
      <c r="D15" s="4"/>
      <c r="E15" s="24" t="s">
        <v>13</v>
      </c>
      <c r="F15" s="24" t="s">
        <v>14</v>
      </c>
      <c r="G15" s="25" t="s">
        <v>5</v>
      </c>
      <c r="H15" s="5"/>
      <c r="J15" s="2"/>
      <c r="K15" s="4"/>
      <c r="L15" s="4"/>
      <c r="M15" s="24" t="s">
        <v>13</v>
      </c>
      <c r="N15" s="24" t="s">
        <v>14</v>
      </c>
      <c r="O15" s="25" t="s">
        <v>5</v>
      </c>
      <c r="P15" s="5"/>
    </row>
    <row r="16" spans="2:16" ht="27" customHeight="1" x14ac:dyDescent="0.25">
      <c r="B16" s="2"/>
      <c r="E16" s="21">
        <f>125537.11+180899+37429</f>
        <v>343865.11</v>
      </c>
      <c r="F16" s="13"/>
      <c r="G16" s="12">
        <f>E16*F16</f>
        <v>0</v>
      </c>
      <c r="H16" s="5"/>
      <c r="J16" s="2"/>
      <c r="M16" s="21">
        <f>125537.11+180899+37429</f>
        <v>343865.11</v>
      </c>
      <c r="N16" s="13"/>
      <c r="O16" s="12">
        <f>M16*N16</f>
        <v>0</v>
      </c>
      <c r="P16" s="5"/>
    </row>
    <row r="17" spans="2:16" x14ac:dyDescent="0.2">
      <c r="B17" s="2"/>
      <c r="H17" s="5"/>
      <c r="J17" s="2"/>
      <c r="P17" s="5"/>
    </row>
    <row r="18" spans="2:16" ht="15.75" customHeight="1" x14ac:dyDescent="0.2">
      <c r="B18" s="2"/>
      <c r="C18" s="88" t="s">
        <v>15</v>
      </c>
      <c r="D18" s="88"/>
      <c r="E18" s="88"/>
      <c r="F18" s="88"/>
      <c r="G18" s="88"/>
      <c r="H18" s="5"/>
      <c r="J18" s="2"/>
      <c r="K18" s="88" t="s">
        <v>15</v>
      </c>
      <c r="L18" s="88"/>
      <c r="M18" s="88"/>
      <c r="N18" s="88"/>
      <c r="O18" s="88"/>
      <c r="P18" s="5"/>
    </row>
    <row r="19" spans="2:16" ht="15.75" x14ac:dyDescent="0.25">
      <c r="B19" s="2"/>
      <c r="F19" s="76"/>
      <c r="G19" s="76"/>
      <c r="H19" s="5"/>
      <c r="J19" s="2"/>
      <c r="N19" s="76"/>
      <c r="O19" s="76"/>
      <c r="P19" s="5"/>
    </row>
    <row r="20" spans="2:16" ht="33.75" customHeight="1" x14ac:dyDescent="0.2">
      <c r="B20" s="2"/>
      <c r="C20" s="89" t="s">
        <v>16</v>
      </c>
      <c r="D20" s="90"/>
      <c r="E20" s="25" t="s">
        <v>17</v>
      </c>
      <c r="F20" s="25" t="s">
        <v>18</v>
      </c>
      <c r="G20" s="25" t="s">
        <v>5</v>
      </c>
      <c r="H20" s="5"/>
      <c r="J20" s="2"/>
      <c r="K20" s="89" t="s">
        <v>16</v>
      </c>
      <c r="L20" s="90"/>
      <c r="M20" s="25" t="s">
        <v>17</v>
      </c>
      <c r="N20" s="25" t="s">
        <v>18</v>
      </c>
      <c r="O20" s="25" t="s">
        <v>5</v>
      </c>
      <c r="P20" s="5"/>
    </row>
    <row r="21" spans="2:16" ht="27" customHeight="1" x14ac:dyDescent="0.25">
      <c r="B21" s="2"/>
      <c r="C21" s="98"/>
      <c r="D21" s="99"/>
      <c r="E21" s="14"/>
      <c r="F21" s="15"/>
      <c r="G21" s="12">
        <f t="shared" ref="G21:G26" si="0">E21*F21*12</f>
        <v>0</v>
      </c>
      <c r="H21" s="5"/>
      <c r="J21" s="2"/>
      <c r="K21" s="86"/>
      <c r="L21" s="87"/>
      <c r="M21" s="28"/>
      <c r="N21" s="29" t="s">
        <v>47</v>
      </c>
      <c r="O21" s="30" t="s">
        <v>47</v>
      </c>
      <c r="P21" s="5"/>
    </row>
    <row r="22" spans="2:16" ht="27" customHeight="1" x14ac:dyDescent="0.25">
      <c r="B22" s="2"/>
      <c r="C22" s="98"/>
      <c r="D22" s="99"/>
      <c r="E22" s="14"/>
      <c r="F22" s="15"/>
      <c r="G22" s="12">
        <f t="shared" si="0"/>
        <v>0</v>
      </c>
      <c r="H22" s="5"/>
      <c r="J22" s="2"/>
      <c r="K22" s="86"/>
      <c r="L22" s="87"/>
      <c r="M22" s="28"/>
      <c r="N22" s="29" t="s">
        <v>47</v>
      </c>
      <c r="O22" s="30" t="s">
        <v>47</v>
      </c>
      <c r="P22" s="5"/>
    </row>
    <row r="23" spans="2:16" ht="27" customHeight="1" x14ac:dyDescent="0.25">
      <c r="B23" s="2"/>
      <c r="C23" s="31"/>
      <c r="D23" s="32"/>
      <c r="E23" s="14"/>
      <c r="F23" s="15"/>
      <c r="G23" s="12">
        <f t="shared" si="0"/>
        <v>0</v>
      </c>
      <c r="H23" s="5"/>
      <c r="J23" s="2"/>
      <c r="K23" s="33"/>
      <c r="L23" s="34"/>
      <c r="M23" s="28"/>
      <c r="N23" s="29" t="s">
        <v>47</v>
      </c>
      <c r="O23" s="30" t="s">
        <v>47</v>
      </c>
      <c r="P23" s="5"/>
    </row>
    <row r="24" spans="2:16" ht="27" customHeight="1" x14ac:dyDescent="0.25">
      <c r="B24" s="2"/>
      <c r="C24" s="31"/>
      <c r="D24" s="32"/>
      <c r="E24" s="14"/>
      <c r="F24" s="15"/>
      <c r="G24" s="12">
        <f t="shared" si="0"/>
        <v>0</v>
      </c>
      <c r="H24" s="5"/>
      <c r="J24" s="2"/>
      <c r="K24" s="33"/>
      <c r="L24" s="34"/>
      <c r="M24" s="28"/>
      <c r="N24" s="29" t="s">
        <v>47</v>
      </c>
      <c r="O24" s="30" t="s">
        <v>47</v>
      </c>
      <c r="P24" s="5"/>
    </row>
    <row r="25" spans="2:16" ht="27" customHeight="1" x14ac:dyDescent="0.25">
      <c r="B25" s="2"/>
      <c r="C25" s="31"/>
      <c r="D25" s="32"/>
      <c r="E25" s="14"/>
      <c r="F25" s="15"/>
      <c r="G25" s="12">
        <f t="shared" si="0"/>
        <v>0</v>
      </c>
      <c r="H25" s="5"/>
      <c r="J25" s="2"/>
      <c r="K25" s="33"/>
      <c r="L25" s="34"/>
      <c r="M25" s="28"/>
      <c r="N25" s="29" t="s">
        <v>47</v>
      </c>
      <c r="O25" s="30" t="s">
        <v>47</v>
      </c>
      <c r="P25" s="5"/>
    </row>
    <row r="26" spans="2:16" ht="27" customHeight="1" x14ac:dyDescent="0.25">
      <c r="B26" s="2"/>
      <c r="C26" s="98"/>
      <c r="D26" s="99"/>
      <c r="E26" s="14"/>
      <c r="F26" s="15"/>
      <c r="G26" s="12">
        <f t="shared" si="0"/>
        <v>0</v>
      </c>
      <c r="H26" s="5"/>
      <c r="J26" s="2"/>
      <c r="K26" s="86"/>
      <c r="L26" s="87"/>
      <c r="M26" s="28"/>
      <c r="N26" s="29" t="s">
        <v>47</v>
      </c>
      <c r="O26" s="30" t="s">
        <v>47</v>
      </c>
      <c r="P26" s="5"/>
    </row>
    <row r="27" spans="2:16" x14ac:dyDescent="0.2">
      <c r="B27" s="2"/>
      <c r="H27" s="5"/>
      <c r="J27" s="2"/>
      <c r="P27" s="5"/>
    </row>
    <row r="28" spans="2:16" ht="15.75" x14ac:dyDescent="0.25">
      <c r="B28" s="2"/>
      <c r="C28" s="83" t="s">
        <v>19</v>
      </c>
      <c r="D28" s="83"/>
      <c r="E28" s="83"/>
      <c r="F28" s="83"/>
      <c r="G28" s="83"/>
      <c r="H28" s="5"/>
      <c r="J28" s="2"/>
      <c r="K28" s="83" t="s">
        <v>19</v>
      </c>
      <c r="L28" s="83"/>
      <c r="M28" s="83"/>
      <c r="N28" s="83"/>
      <c r="O28" s="83"/>
      <c r="P28" s="5"/>
    </row>
    <row r="29" spans="2:16" ht="15.75" x14ac:dyDescent="0.25">
      <c r="B29" s="2"/>
      <c r="C29" s="1"/>
      <c r="D29" s="1"/>
      <c r="E29" s="1"/>
      <c r="F29" s="76"/>
      <c r="G29" s="76"/>
      <c r="H29" s="5"/>
      <c r="J29" s="2"/>
      <c r="K29" s="1"/>
      <c r="L29" s="1"/>
      <c r="M29" s="1"/>
      <c r="N29" s="76"/>
      <c r="O29" s="76"/>
      <c r="P29" s="5"/>
    </row>
    <row r="30" spans="2:16" ht="27" customHeight="1" x14ac:dyDescent="0.2">
      <c r="B30" s="2"/>
      <c r="C30" s="71" t="s">
        <v>20</v>
      </c>
      <c r="D30" s="72"/>
      <c r="E30" s="79"/>
      <c r="F30" s="24" t="s">
        <v>21</v>
      </c>
      <c r="G30" s="25" t="s">
        <v>5</v>
      </c>
      <c r="H30" s="5"/>
      <c r="J30" s="2"/>
      <c r="K30" s="71" t="s">
        <v>20</v>
      </c>
      <c r="L30" s="72"/>
      <c r="M30" s="79"/>
      <c r="N30" s="24" t="s">
        <v>21</v>
      </c>
      <c r="O30" s="25" t="s">
        <v>5</v>
      </c>
      <c r="P30" s="5"/>
    </row>
    <row r="31" spans="2:16" ht="27" customHeight="1" x14ac:dyDescent="0.25">
      <c r="B31" s="2"/>
      <c r="C31" s="84" t="s">
        <v>20</v>
      </c>
      <c r="D31" s="84"/>
      <c r="E31" s="84"/>
      <c r="F31" s="15"/>
      <c r="G31" s="16">
        <f>F31*12</f>
        <v>0</v>
      </c>
      <c r="H31" s="5"/>
      <c r="J31" s="2"/>
      <c r="K31" s="84" t="s">
        <v>20</v>
      </c>
      <c r="L31" s="84"/>
      <c r="M31" s="84"/>
      <c r="N31" s="15"/>
      <c r="O31" s="16">
        <f>N31*12</f>
        <v>0</v>
      </c>
      <c r="P31" s="5"/>
    </row>
    <row r="32" spans="2:16" x14ac:dyDescent="0.2">
      <c r="B32" s="2"/>
      <c r="C32" s="85"/>
      <c r="D32" s="85"/>
      <c r="E32" s="85"/>
      <c r="F32" s="85"/>
      <c r="G32" s="85"/>
      <c r="H32" s="5"/>
      <c r="J32" s="2"/>
      <c r="K32" s="85"/>
      <c r="L32" s="85"/>
      <c r="M32" s="85"/>
      <c r="N32" s="85"/>
      <c r="O32" s="85"/>
      <c r="P32" s="5"/>
    </row>
    <row r="33" spans="2:16" ht="15.75" x14ac:dyDescent="0.25">
      <c r="B33" s="2"/>
      <c r="C33" s="83" t="s">
        <v>22</v>
      </c>
      <c r="D33" s="83"/>
      <c r="E33" s="83"/>
      <c r="F33" s="83"/>
      <c r="G33" s="83"/>
      <c r="H33" s="5"/>
      <c r="J33" s="2"/>
      <c r="K33" s="83" t="s">
        <v>22</v>
      </c>
      <c r="L33" s="83"/>
      <c r="M33" s="83"/>
      <c r="N33" s="83"/>
      <c r="O33" s="83"/>
      <c r="P33" s="5"/>
    </row>
    <row r="34" spans="2:16" ht="15.75" x14ac:dyDescent="0.25">
      <c r="B34" s="2"/>
      <c r="C34" s="1"/>
      <c r="D34" s="1"/>
      <c r="E34" s="1"/>
      <c r="F34" s="76"/>
      <c r="G34" s="76"/>
      <c r="H34" s="5"/>
      <c r="J34" s="2"/>
      <c r="K34" s="1"/>
      <c r="L34" s="1"/>
      <c r="M34" s="1"/>
      <c r="N34" s="76"/>
      <c r="O34" s="76"/>
      <c r="P34" s="5"/>
    </row>
    <row r="35" spans="2:16" ht="27" customHeight="1" x14ac:dyDescent="0.2">
      <c r="B35" s="2"/>
      <c r="C35" s="71" t="s">
        <v>23</v>
      </c>
      <c r="D35" s="72"/>
      <c r="E35" s="79"/>
      <c r="F35" s="24" t="s">
        <v>21</v>
      </c>
      <c r="G35" s="25" t="s">
        <v>5</v>
      </c>
      <c r="H35" s="5"/>
      <c r="J35" s="2"/>
      <c r="K35" s="71" t="s">
        <v>23</v>
      </c>
      <c r="L35" s="72"/>
      <c r="M35" s="79"/>
      <c r="N35" s="24" t="s">
        <v>21</v>
      </c>
      <c r="O35" s="25" t="s">
        <v>5</v>
      </c>
      <c r="P35" s="5"/>
    </row>
    <row r="36" spans="2:16" ht="27" customHeight="1" x14ac:dyDescent="0.25">
      <c r="B36" s="2"/>
      <c r="C36" s="80" t="s">
        <v>23</v>
      </c>
      <c r="D36" s="81"/>
      <c r="E36" s="82"/>
      <c r="F36" s="15"/>
      <c r="G36" s="15">
        <f>F36*12</f>
        <v>0</v>
      </c>
      <c r="H36" s="5"/>
      <c r="J36" s="2"/>
      <c r="K36" s="80" t="s">
        <v>23</v>
      </c>
      <c r="L36" s="81"/>
      <c r="M36" s="82"/>
      <c r="N36" s="15"/>
      <c r="O36" s="15">
        <f>N36*12</f>
        <v>0</v>
      </c>
      <c r="P36" s="5"/>
    </row>
    <row r="37" spans="2:16" ht="27" customHeight="1" x14ac:dyDescent="0.2">
      <c r="B37" s="2"/>
      <c r="C37" s="19"/>
      <c r="D37" s="19"/>
      <c r="E37" s="19"/>
      <c r="F37" s="19"/>
      <c r="G37" s="19"/>
      <c r="H37" s="5"/>
      <c r="J37" s="2"/>
      <c r="K37" s="19"/>
      <c r="L37" s="19"/>
      <c r="M37" s="19"/>
      <c r="N37" s="19"/>
      <c r="O37" s="19"/>
      <c r="P37" s="5"/>
    </row>
    <row r="38" spans="2:16" ht="15.75" x14ac:dyDescent="0.25">
      <c r="B38" s="2"/>
      <c r="C38" s="83" t="s">
        <v>24</v>
      </c>
      <c r="D38" s="83"/>
      <c r="E38" s="83"/>
      <c r="F38" s="83"/>
      <c r="G38" s="83"/>
      <c r="H38" s="5"/>
      <c r="J38" s="2"/>
      <c r="K38" s="83" t="s">
        <v>24</v>
      </c>
      <c r="L38" s="83"/>
      <c r="M38" s="83"/>
      <c r="N38" s="83"/>
      <c r="O38" s="83"/>
      <c r="P38" s="5"/>
    </row>
    <row r="39" spans="2:16" ht="15.75" x14ac:dyDescent="0.25">
      <c r="B39" s="2"/>
      <c r="C39" s="1"/>
      <c r="D39" s="1"/>
      <c r="E39" s="1"/>
      <c r="F39" s="76"/>
      <c r="G39" s="76"/>
      <c r="H39" s="5"/>
      <c r="J39" s="2"/>
      <c r="K39" s="1"/>
      <c r="L39" s="1"/>
      <c r="M39" s="1"/>
      <c r="N39" s="76"/>
      <c r="O39" s="76"/>
      <c r="P39" s="5"/>
    </row>
    <row r="40" spans="2:16" ht="27" customHeight="1" x14ac:dyDescent="0.2">
      <c r="B40" s="2"/>
      <c r="C40" s="71" t="s">
        <v>25</v>
      </c>
      <c r="D40" s="72"/>
      <c r="E40" s="24" t="s">
        <v>26</v>
      </c>
      <c r="F40" s="24" t="s">
        <v>27</v>
      </c>
      <c r="G40" s="25" t="s">
        <v>5</v>
      </c>
      <c r="H40" s="5"/>
      <c r="J40" s="2"/>
      <c r="K40" s="71" t="s">
        <v>25</v>
      </c>
      <c r="L40" s="72"/>
      <c r="M40" s="24" t="s">
        <v>26</v>
      </c>
      <c r="N40" s="24" t="s">
        <v>27</v>
      </c>
      <c r="O40" s="25" t="s">
        <v>5</v>
      </c>
      <c r="P40" s="5"/>
    </row>
    <row r="41" spans="2:16" ht="51.75" customHeight="1" x14ac:dyDescent="0.25">
      <c r="B41" s="2"/>
      <c r="C41" s="73" t="s">
        <v>28</v>
      </c>
      <c r="D41" s="74"/>
      <c r="E41" s="21">
        <v>150</v>
      </c>
      <c r="F41" s="20"/>
      <c r="G41" s="12">
        <f>E41*F41</f>
        <v>0</v>
      </c>
      <c r="H41" s="5"/>
      <c r="J41" s="2"/>
      <c r="K41" s="73" t="s">
        <v>28</v>
      </c>
      <c r="L41" s="74"/>
      <c r="M41" s="21">
        <v>150</v>
      </c>
      <c r="N41" s="20"/>
      <c r="O41" s="12">
        <f>M41*N41</f>
        <v>0</v>
      </c>
      <c r="P41" s="5"/>
    </row>
    <row r="42" spans="2:16" ht="51.75" customHeight="1" x14ac:dyDescent="0.25">
      <c r="B42" s="2"/>
      <c r="C42" s="73" t="s">
        <v>29</v>
      </c>
      <c r="D42" s="74"/>
      <c r="E42" s="21">
        <v>270</v>
      </c>
      <c r="F42" s="20"/>
      <c r="G42" s="12">
        <f>E42*F42</f>
        <v>0</v>
      </c>
      <c r="H42" s="5"/>
      <c r="J42" s="2"/>
      <c r="K42" s="73" t="s">
        <v>29</v>
      </c>
      <c r="L42" s="74"/>
      <c r="M42" s="21">
        <v>270</v>
      </c>
      <c r="N42" s="20"/>
      <c r="O42" s="12">
        <f>M42*N42</f>
        <v>0</v>
      </c>
      <c r="P42" s="5"/>
    </row>
    <row r="43" spans="2:16" ht="51.75" customHeight="1" x14ac:dyDescent="0.25">
      <c r="B43" s="2"/>
      <c r="C43" s="73" t="s">
        <v>30</v>
      </c>
      <c r="D43" s="74"/>
      <c r="E43" s="21">
        <v>240</v>
      </c>
      <c r="F43" s="20"/>
      <c r="G43" s="12">
        <f>E43*F43</f>
        <v>0</v>
      </c>
      <c r="H43" s="5"/>
      <c r="J43" s="2"/>
      <c r="K43" s="73" t="s">
        <v>30</v>
      </c>
      <c r="L43" s="74"/>
      <c r="M43" s="21">
        <v>240</v>
      </c>
      <c r="N43" s="20"/>
      <c r="O43" s="12">
        <f>M43*N43</f>
        <v>0</v>
      </c>
      <c r="P43" s="5"/>
    </row>
    <row r="44" spans="2:16" ht="51.75" customHeight="1" x14ac:dyDescent="0.25">
      <c r="B44" s="2"/>
      <c r="C44" s="73" t="s">
        <v>31</v>
      </c>
      <c r="D44" s="74"/>
      <c r="E44" s="21">
        <v>100</v>
      </c>
      <c r="F44" s="20"/>
      <c r="G44" s="12">
        <f>E44*F44</f>
        <v>0</v>
      </c>
      <c r="H44" s="5"/>
      <c r="J44" s="2"/>
      <c r="K44" s="73" t="s">
        <v>31</v>
      </c>
      <c r="L44" s="74"/>
      <c r="M44" s="21">
        <v>100</v>
      </c>
      <c r="N44" s="20"/>
      <c r="O44" s="12">
        <f>M44*N44</f>
        <v>0</v>
      </c>
      <c r="P44" s="5"/>
    </row>
    <row r="45" spans="2:16" ht="27" customHeight="1" x14ac:dyDescent="0.2">
      <c r="B45" s="2"/>
      <c r="H45" s="5"/>
      <c r="J45" s="2"/>
      <c r="P45" s="5"/>
    </row>
    <row r="46" spans="2:16" ht="15.75" x14ac:dyDescent="0.25">
      <c r="B46" s="2"/>
      <c r="C46" s="83" t="s">
        <v>32</v>
      </c>
      <c r="D46" s="83"/>
      <c r="E46" s="83"/>
      <c r="F46" s="83"/>
      <c r="G46" s="83"/>
      <c r="H46" s="5"/>
      <c r="J46" s="2"/>
      <c r="K46" s="83" t="s">
        <v>32</v>
      </c>
      <c r="L46" s="83"/>
      <c r="M46" s="83"/>
      <c r="N46" s="83"/>
      <c r="O46" s="83"/>
      <c r="P46" s="5"/>
    </row>
    <row r="47" spans="2:16" ht="15.75" x14ac:dyDescent="0.25">
      <c r="B47" s="2"/>
      <c r="C47" s="1"/>
      <c r="D47" s="1"/>
      <c r="E47" s="1"/>
      <c r="F47" s="76"/>
      <c r="G47" s="76"/>
      <c r="H47" s="5"/>
      <c r="J47" s="2"/>
      <c r="K47" s="1"/>
      <c r="L47" s="1"/>
      <c r="M47" s="1"/>
      <c r="N47" s="76"/>
      <c r="O47" s="76"/>
      <c r="P47" s="5"/>
    </row>
    <row r="48" spans="2:16" ht="27" customHeight="1" x14ac:dyDescent="0.2">
      <c r="B48" s="2"/>
      <c r="C48" s="71" t="s">
        <v>25</v>
      </c>
      <c r="D48" s="72"/>
      <c r="E48" s="24" t="s">
        <v>33</v>
      </c>
      <c r="F48" s="24" t="s">
        <v>34</v>
      </c>
      <c r="G48" s="25" t="s">
        <v>5</v>
      </c>
      <c r="H48" s="5"/>
      <c r="J48" s="2"/>
      <c r="K48" s="71" t="s">
        <v>25</v>
      </c>
      <c r="L48" s="72"/>
      <c r="M48" s="24" t="s">
        <v>33</v>
      </c>
      <c r="N48" s="24" t="s">
        <v>34</v>
      </c>
      <c r="O48" s="25" t="s">
        <v>5</v>
      </c>
      <c r="P48" s="5"/>
    </row>
    <row r="49" spans="2:16" ht="27" customHeight="1" x14ac:dyDescent="0.25">
      <c r="B49" s="2"/>
      <c r="C49" s="73" t="s">
        <v>35</v>
      </c>
      <c r="D49" s="75"/>
      <c r="E49" s="21">
        <v>200</v>
      </c>
      <c r="F49" s="20"/>
      <c r="G49" s="12">
        <f>E49*F49</f>
        <v>0</v>
      </c>
      <c r="H49" s="5"/>
      <c r="J49" s="2"/>
      <c r="K49" s="73" t="s">
        <v>35</v>
      </c>
      <c r="L49" s="75"/>
      <c r="M49" s="21">
        <v>200</v>
      </c>
      <c r="N49" s="20"/>
      <c r="O49" s="12">
        <f>M49*N49</f>
        <v>0</v>
      </c>
      <c r="P49" s="5"/>
    </row>
    <row r="50" spans="2:16" ht="27" customHeight="1" x14ac:dyDescent="0.25">
      <c r="B50" s="2"/>
      <c r="C50" s="73" t="s">
        <v>36</v>
      </c>
      <c r="D50" s="75"/>
      <c r="E50" s="21">
        <v>100</v>
      </c>
      <c r="F50" s="20"/>
      <c r="G50" s="12">
        <f>E50*F50</f>
        <v>0</v>
      </c>
      <c r="H50" s="5"/>
      <c r="J50" s="2"/>
      <c r="K50" s="73" t="s">
        <v>36</v>
      </c>
      <c r="L50" s="75"/>
      <c r="M50" s="21">
        <v>100</v>
      </c>
      <c r="N50" s="20"/>
      <c r="O50" s="12">
        <f>M50*N50</f>
        <v>0</v>
      </c>
      <c r="P50" s="5"/>
    </row>
    <row r="51" spans="2:16" ht="15.75" x14ac:dyDescent="0.25">
      <c r="B51" s="2"/>
      <c r="G51" s="18"/>
      <c r="H51" s="26"/>
      <c r="J51" s="2"/>
      <c r="O51" s="18"/>
      <c r="P51" s="26"/>
    </row>
    <row r="52" spans="2:16" ht="30" customHeight="1" x14ac:dyDescent="0.25">
      <c r="B52" s="2"/>
      <c r="C52" s="78" t="s">
        <v>37</v>
      </c>
      <c r="D52" s="78"/>
      <c r="E52" s="78"/>
      <c r="F52" s="78"/>
      <c r="G52" s="12">
        <f>G8+G9+G10+G16+SUM(G21:G26)+G31+G36+SUM(G41:G44)+G49+G50</f>
        <v>0</v>
      </c>
      <c r="H52" s="5"/>
      <c r="J52" s="2"/>
      <c r="K52" s="78" t="s">
        <v>37</v>
      </c>
      <c r="L52" s="78"/>
      <c r="M52" s="78"/>
      <c r="N52" s="78"/>
      <c r="O52" s="12">
        <f>O8+O9+O10+O16+O31+O36+SUM(O41:O44)+O49+O50</f>
        <v>0</v>
      </c>
      <c r="P52" s="5"/>
    </row>
    <row r="53" spans="2:16" x14ac:dyDescent="0.2">
      <c r="B53" s="2"/>
      <c r="H53" s="5"/>
      <c r="J53" s="2"/>
      <c r="P53" s="5"/>
    </row>
    <row r="54" spans="2:16" ht="15.75" x14ac:dyDescent="0.25">
      <c r="B54" s="2"/>
      <c r="C54" s="7" t="s">
        <v>38</v>
      </c>
      <c r="D54" s="7"/>
      <c r="E54" s="7"/>
      <c r="F54" s="7"/>
      <c r="H54" s="5"/>
      <c r="J54" s="2"/>
      <c r="K54" s="7" t="s">
        <v>38</v>
      </c>
      <c r="L54" s="7"/>
      <c r="M54" s="7"/>
      <c r="N54" s="7"/>
      <c r="P54" s="5"/>
    </row>
    <row r="55" spans="2:16" ht="15.75" x14ac:dyDescent="0.25">
      <c r="B55" s="2"/>
      <c r="C55" s="77" t="s">
        <v>39</v>
      </c>
      <c r="D55" s="77"/>
      <c r="E55" s="77"/>
      <c r="F55" s="7"/>
      <c r="H55" s="5"/>
      <c r="J55" s="2"/>
      <c r="K55" s="77" t="s">
        <v>39</v>
      </c>
      <c r="L55" s="77"/>
      <c r="M55" s="77"/>
      <c r="N55" s="7"/>
      <c r="P55" s="5"/>
    </row>
    <row r="56" spans="2:16" ht="15.75" x14ac:dyDescent="0.25">
      <c r="B56" s="2"/>
      <c r="C56" s="27"/>
      <c r="D56" s="27"/>
      <c r="E56" s="27"/>
      <c r="F56" s="7"/>
      <c r="H56" s="5"/>
      <c r="J56" s="2"/>
      <c r="K56" s="27"/>
      <c r="L56" s="27"/>
      <c r="M56" s="27"/>
      <c r="N56" s="7"/>
      <c r="P56" s="5"/>
    </row>
    <row r="57" spans="2:16" ht="15.75" customHeight="1" x14ac:dyDescent="0.2">
      <c r="B57" s="2"/>
      <c r="C57" s="68" t="s">
        <v>40</v>
      </c>
      <c r="D57" s="69"/>
      <c r="E57" s="69"/>
      <c r="F57" s="69"/>
      <c r="G57" s="69"/>
      <c r="H57" s="5"/>
      <c r="J57" s="2"/>
      <c r="K57" s="68" t="s">
        <v>40</v>
      </c>
      <c r="L57" s="69"/>
      <c r="M57" s="69"/>
      <c r="N57" s="69"/>
      <c r="O57" s="69"/>
      <c r="P57" s="5"/>
    </row>
    <row r="58" spans="2:16" ht="15.75" customHeight="1" x14ac:dyDescent="0.2">
      <c r="B58" s="2"/>
      <c r="C58" s="69"/>
      <c r="D58" s="69"/>
      <c r="E58" s="69"/>
      <c r="F58" s="69"/>
      <c r="G58" s="69"/>
      <c r="H58" s="5"/>
      <c r="J58" s="2"/>
      <c r="K58" s="69"/>
      <c r="L58" s="69"/>
      <c r="M58" s="69"/>
      <c r="N58" s="69"/>
      <c r="O58" s="69"/>
      <c r="P58" s="5"/>
    </row>
    <row r="59" spans="2:16" x14ac:dyDescent="0.2">
      <c r="B59" s="2"/>
      <c r="C59" s="69" t="s">
        <v>41</v>
      </c>
      <c r="D59" s="70"/>
      <c r="E59" s="70"/>
      <c r="F59" s="70"/>
      <c r="G59" s="70"/>
      <c r="H59" s="5"/>
      <c r="J59" s="2"/>
      <c r="K59" s="69" t="s">
        <v>41</v>
      </c>
      <c r="L59" s="70"/>
      <c r="M59" s="70"/>
      <c r="N59" s="70"/>
      <c r="O59" s="70"/>
      <c r="P59" s="5"/>
    </row>
    <row r="60" spans="2:16" ht="15.75" x14ac:dyDescent="0.25">
      <c r="B60" s="11"/>
      <c r="C60" s="8"/>
      <c r="D60" s="8"/>
      <c r="E60" s="8"/>
      <c r="F60" s="9"/>
      <c r="G60" s="9"/>
      <c r="H60" s="10"/>
      <c r="J60" s="11"/>
      <c r="K60" s="8"/>
      <c r="L60" s="8"/>
      <c r="M60" s="8"/>
      <c r="N60" s="9"/>
      <c r="O60" s="9"/>
      <c r="P60" s="10"/>
    </row>
    <row r="61" spans="2:16" ht="15.75" thickBot="1" x14ac:dyDescent="0.25"/>
    <row r="62" spans="2:16" ht="39.75" customHeight="1" thickBot="1" x14ac:dyDescent="0.35">
      <c r="B62" s="100" t="s">
        <v>48</v>
      </c>
      <c r="C62" s="101"/>
      <c r="D62" s="101"/>
      <c r="E62" s="101"/>
      <c r="F62" s="102"/>
      <c r="G62" s="35">
        <f>+G52/365*1288</f>
        <v>0</v>
      </c>
    </row>
    <row r="63" spans="2:16" ht="36.75" customHeight="1" thickBot="1" x14ac:dyDescent="0.35">
      <c r="B63" s="103" t="s">
        <v>49</v>
      </c>
      <c r="C63" s="104"/>
      <c r="D63" s="104"/>
      <c r="E63" s="104"/>
      <c r="F63" s="105"/>
      <c r="G63" s="35">
        <f>+O52/365*441</f>
        <v>0</v>
      </c>
    </row>
    <row r="64" spans="2:16" ht="36.75" customHeight="1" thickBot="1" x14ac:dyDescent="0.35">
      <c r="B64" s="65" t="s">
        <v>50</v>
      </c>
      <c r="C64" s="66"/>
      <c r="D64" s="66"/>
      <c r="E64" s="66"/>
      <c r="F64" s="67"/>
      <c r="G64" s="64">
        <f>+G62+G63</f>
        <v>0</v>
      </c>
    </row>
    <row r="84" spans="3:15" ht="15.75" x14ac:dyDescent="0.25">
      <c r="C84" s="1"/>
      <c r="D84" s="1"/>
      <c r="E84" s="4"/>
      <c r="F84" s="1"/>
      <c r="G84" s="1"/>
      <c r="K84" s="1"/>
      <c r="L84" s="1"/>
      <c r="M84" s="4"/>
      <c r="N84" s="1"/>
      <c r="O84" s="1"/>
    </row>
    <row r="85" spans="3:15" ht="15.75" x14ac:dyDescent="0.25">
      <c r="C85" s="1"/>
      <c r="D85" s="1"/>
      <c r="E85" s="4"/>
      <c r="F85" s="1"/>
      <c r="G85" s="1"/>
      <c r="K85" s="1"/>
      <c r="L85" s="1"/>
      <c r="M85" s="4"/>
      <c r="N85" s="1"/>
      <c r="O85" s="1"/>
    </row>
    <row r="89" spans="3:15" ht="15.75" x14ac:dyDescent="0.25">
      <c r="C89" s="1"/>
      <c r="D89" s="1"/>
      <c r="E89" s="1"/>
      <c r="F89" s="1"/>
      <c r="G89" s="1"/>
      <c r="K89" s="1"/>
      <c r="L89" s="1"/>
      <c r="M89" s="1"/>
      <c r="N89" s="1"/>
      <c r="O89" s="1"/>
    </row>
    <row r="90" spans="3:15" ht="15.75" x14ac:dyDescent="0.25">
      <c r="F90" s="1"/>
      <c r="G90" s="1"/>
      <c r="N90" s="1"/>
      <c r="O90" s="1"/>
    </row>
    <row r="91" spans="3:15" ht="15.75" x14ac:dyDescent="0.25">
      <c r="F91" s="1"/>
      <c r="G91" s="1"/>
      <c r="N91" s="1"/>
      <c r="O91" s="1"/>
    </row>
    <row r="92" spans="3:15" ht="15.75" x14ac:dyDescent="0.25">
      <c r="C92" s="4"/>
      <c r="D92" s="4"/>
      <c r="E92" s="4"/>
      <c r="F92" s="6"/>
      <c r="K92" s="4"/>
      <c r="L92" s="4"/>
      <c r="M92" s="4"/>
      <c r="N92" s="6"/>
    </row>
    <row r="93" spans="3:15" ht="15.75" x14ac:dyDescent="0.25">
      <c r="C93" s="4"/>
      <c r="D93" s="4"/>
      <c r="E93" s="4"/>
      <c r="F93" s="6"/>
      <c r="K93" s="4"/>
      <c r="L93" s="4"/>
      <c r="M93" s="4"/>
      <c r="N93" s="6"/>
    </row>
    <row r="99" spans="3:15" ht="15.75" x14ac:dyDescent="0.25">
      <c r="C99" s="4"/>
      <c r="D99" s="4"/>
      <c r="E99" s="4"/>
      <c r="F99" s="4"/>
      <c r="G99" s="4"/>
      <c r="K99" s="4"/>
      <c r="L99" s="4"/>
      <c r="M99" s="4"/>
      <c r="N99" s="4"/>
      <c r="O99" s="4"/>
    </row>
    <row r="100" spans="3:15" ht="15.75" x14ac:dyDescent="0.25">
      <c r="C100" s="4"/>
      <c r="D100" s="4"/>
      <c r="E100" s="4"/>
      <c r="F100" s="6"/>
      <c r="K100" s="4"/>
      <c r="L100" s="4"/>
      <c r="M100" s="4"/>
      <c r="N100" s="6"/>
    </row>
    <row r="101" spans="3:15" ht="15.75" x14ac:dyDescent="0.25">
      <c r="C101" s="4"/>
      <c r="D101" s="4"/>
      <c r="E101" s="4"/>
      <c r="F101" s="6"/>
      <c r="K101" s="4"/>
      <c r="L101" s="4"/>
      <c r="M101" s="4"/>
      <c r="N101" s="6"/>
    </row>
    <row r="102" spans="3:15" ht="15.75" x14ac:dyDescent="0.25">
      <c r="C102" s="4"/>
      <c r="D102" s="4"/>
      <c r="E102" s="4"/>
      <c r="F102" s="6"/>
      <c r="K102" s="4"/>
      <c r="L102" s="4"/>
      <c r="M102" s="4"/>
      <c r="N102" s="6"/>
    </row>
    <row r="103" spans="3:15" ht="15.75" x14ac:dyDescent="0.25">
      <c r="C103" s="4"/>
      <c r="D103" s="4"/>
      <c r="E103" s="4"/>
      <c r="F103" s="6"/>
      <c r="K103" s="4"/>
      <c r="L103" s="4"/>
      <c r="M103" s="4"/>
      <c r="N103" s="6"/>
    </row>
    <row r="104" spans="3:15" ht="15.75" x14ac:dyDescent="0.25">
      <c r="C104" s="4"/>
      <c r="D104" s="4"/>
      <c r="E104" s="4"/>
      <c r="F104" s="6"/>
      <c r="K104" s="4"/>
      <c r="L104" s="4"/>
      <c r="M104" s="4"/>
      <c r="N104" s="6"/>
    </row>
    <row r="105" spans="3:15" ht="15.75" x14ac:dyDescent="0.25">
      <c r="C105" s="4"/>
      <c r="D105" s="4"/>
      <c r="E105" s="4"/>
      <c r="F105" s="6"/>
      <c r="K105" s="4"/>
      <c r="L105" s="4"/>
      <c r="M105" s="4"/>
      <c r="N105" s="6"/>
    </row>
    <row r="107" spans="3:15" ht="15.75" x14ac:dyDescent="0.25">
      <c r="F107" s="1"/>
      <c r="N107" s="1"/>
    </row>
    <row r="108" spans="3:15" ht="15.75" x14ac:dyDescent="0.25">
      <c r="F108" s="1"/>
      <c r="N108" s="1"/>
    </row>
    <row r="131" spans="3:15" ht="15.75" x14ac:dyDescent="0.25">
      <c r="C131" s="1"/>
      <c r="D131" s="1"/>
      <c r="E131" s="4"/>
      <c r="F131" s="1"/>
      <c r="G131" s="1"/>
      <c r="K131" s="1"/>
      <c r="L131" s="1"/>
      <c r="M131" s="4"/>
      <c r="N131" s="1"/>
      <c r="O131" s="1"/>
    </row>
    <row r="132" spans="3:15" ht="15.75" x14ac:dyDescent="0.25">
      <c r="C132" s="1"/>
      <c r="D132" s="1"/>
      <c r="E132" s="4"/>
      <c r="F132" s="1"/>
      <c r="G132" s="1"/>
      <c r="K132" s="1"/>
      <c r="L132" s="1"/>
      <c r="M132" s="4"/>
      <c r="N132" s="1"/>
      <c r="O132" s="1"/>
    </row>
    <row r="136" spans="3:15" ht="15.75" x14ac:dyDescent="0.25">
      <c r="C136" s="1"/>
      <c r="D136" s="1"/>
      <c r="E136" s="1"/>
      <c r="F136" s="1"/>
      <c r="G136" s="1"/>
      <c r="K136" s="1"/>
      <c r="L136" s="1"/>
      <c r="M136" s="1"/>
      <c r="N136" s="1"/>
      <c r="O136" s="1"/>
    </row>
    <row r="137" spans="3:15" ht="15.75" x14ac:dyDescent="0.25">
      <c r="F137" s="1"/>
      <c r="G137" s="1"/>
      <c r="N137" s="1"/>
      <c r="O137" s="1"/>
    </row>
    <row r="138" spans="3:15" ht="15.75" x14ac:dyDescent="0.25">
      <c r="F138" s="1"/>
      <c r="G138" s="1"/>
      <c r="N138" s="1"/>
      <c r="O138" s="1"/>
    </row>
    <row r="139" spans="3:15" ht="15.75" x14ac:dyDescent="0.25">
      <c r="C139" s="4"/>
      <c r="D139" s="4"/>
      <c r="E139" s="4"/>
      <c r="F139" s="6"/>
      <c r="K139" s="4"/>
      <c r="L139" s="4"/>
      <c r="M139" s="4"/>
      <c r="N139" s="6"/>
    </row>
    <row r="140" spans="3:15" ht="15.75" x14ac:dyDescent="0.25">
      <c r="C140" s="4"/>
      <c r="D140" s="4"/>
      <c r="E140" s="4"/>
      <c r="F140" s="6"/>
      <c r="K140" s="4"/>
      <c r="L140" s="4"/>
      <c r="M140" s="4"/>
      <c r="N140" s="6"/>
    </row>
    <row r="146" spans="3:15" ht="15.75" x14ac:dyDescent="0.25">
      <c r="C146" s="4"/>
      <c r="D146" s="4"/>
      <c r="E146" s="4"/>
      <c r="F146" s="4"/>
      <c r="G146" s="4"/>
      <c r="K146" s="4"/>
      <c r="L146" s="4"/>
      <c r="M146" s="4"/>
      <c r="N146" s="4"/>
      <c r="O146" s="4"/>
    </row>
    <row r="147" spans="3:15" ht="15.75" x14ac:dyDescent="0.25">
      <c r="C147" s="4"/>
      <c r="D147" s="4"/>
      <c r="E147" s="4"/>
      <c r="F147" s="6"/>
      <c r="K147" s="4"/>
      <c r="L147" s="4"/>
      <c r="M147" s="4"/>
      <c r="N147" s="6"/>
    </row>
    <row r="148" spans="3:15" ht="15.75" x14ac:dyDescent="0.25">
      <c r="C148" s="4"/>
      <c r="D148" s="4"/>
      <c r="E148" s="4"/>
      <c r="F148" s="6"/>
      <c r="K148" s="4"/>
      <c r="L148" s="4"/>
      <c r="M148" s="4"/>
      <c r="N148" s="6"/>
    </row>
    <row r="149" spans="3:15" ht="15.75" x14ac:dyDescent="0.25">
      <c r="C149" s="4"/>
      <c r="D149" s="4"/>
      <c r="E149" s="4"/>
      <c r="F149" s="6"/>
      <c r="K149" s="4"/>
      <c r="L149" s="4"/>
      <c r="M149" s="4"/>
      <c r="N149" s="6"/>
    </row>
    <row r="150" spans="3:15" ht="27.75" customHeight="1" x14ac:dyDescent="0.2"/>
    <row r="151" spans="3:15" ht="30.75" customHeight="1" x14ac:dyDescent="0.25">
      <c r="F151" s="1"/>
      <c r="N151" s="1"/>
    </row>
    <row r="152" spans="3:15" ht="30.75" customHeight="1" x14ac:dyDescent="0.25">
      <c r="F152" s="1"/>
      <c r="N152" s="1"/>
    </row>
    <row r="153" spans="3:15" ht="30.75" customHeight="1" x14ac:dyDescent="0.2"/>
    <row r="160" spans="3:15" ht="15.75" x14ac:dyDescent="0.25">
      <c r="C160" s="1"/>
      <c r="D160" s="1"/>
      <c r="E160" s="1"/>
      <c r="F160" s="1"/>
      <c r="G160" s="1"/>
      <c r="K160" s="1"/>
      <c r="L160" s="1"/>
      <c r="M160" s="1"/>
      <c r="N160" s="1"/>
      <c r="O160" s="1"/>
    </row>
    <row r="161" spans="3:15" ht="15.75" x14ac:dyDescent="0.25">
      <c r="C161" s="1"/>
      <c r="D161" s="1"/>
      <c r="E161" s="1"/>
      <c r="F161" s="1"/>
      <c r="G161" s="1"/>
      <c r="K161" s="1"/>
      <c r="L161" s="1"/>
      <c r="M161" s="1"/>
      <c r="N161" s="1"/>
      <c r="O161" s="1"/>
    </row>
    <row r="164" spans="3:15" ht="18" customHeight="1" x14ac:dyDescent="0.2"/>
    <row r="165" spans="3:15" ht="18" customHeight="1" x14ac:dyDescent="0.25">
      <c r="C165" s="1"/>
      <c r="D165" s="1"/>
      <c r="E165" s="1"/>
      <c r="F165" s="1"/>
      <c r="G165" s="1"/>
      <c r="K165" s="1"/>
      <c r="L165" s="1"/>
      <c r="M165" s="1"/>
      <c r="N165" s="1"/>
      <c r="O165" s="1"/>
    </row>
    <row r="166" spans="3:15" ht="18" customHeight="1" x14ac:dyDescent="0.25">
      <c r="F166" s="1"/>
      <c r="G166" s="1"/>
      <c r="N166" s="1"/>
      <c r="O166" s="1"/>
    </row>
    <row r="167" spans="3:15" ht="15.75" x14ac:dyDescent="0.25">
      <c r="F167" s="1"/>
      <c r="G167" s="1"/>
      <c r="N167" s="1"/>
      <c r="O167" s="1"/>
    </row>
    <row r="168" spans="3:15" ht="15.75" x14ac:dyDescent="0.25">
      <c r="C168" s="4"/>
      <c r="D168" s="4"/>
      <c r="E168" s="4"/>
      <c r="F168" s="6"/>
      <c r="K168" s="4"/>
      <c r="L168" s="4"/>
      <c r="M168" s="4"/>
      <c r="N168" s="6"/>
    </row>
    <row r="169" spans="3:15" ht="15.75" x14ac:dyDescent="0.25">
      <c r="C169" s="4"/>
      <c r="D169" s="4"/>
      <c r="E169" s="4"/>
      <c r="F169" s="6"/>
      <c r="K169" s="4"/>
      <c r="L169" s="4"/>
      <c r="M169" s="4"/>
      <c r="N169" s="6"/>
    </row>
    <row r="170" spans="3:15" ht="15.75" x14ac:dyDescent="0.25">
      <c r="C170" s="4"/>
      <c r="D170" s="4"/>
      <c r="E170" s="4"/>
      <c r="F170" s="6"/>
      <c r="K170" s="4"/>
      <c r="L170" s="4"/>
      <c r="M170" s="4"/>
      <c r="N170" s="6"/>
    </row>
    <row r="171" spans="3:15" ht="12.75" customHeight="1" x14ac:dyDescent="0.25">
      <c r="C171" s="4"/>
      <c r="D171" s="4"/>
      <c r="E171" s="4"/>
      <c r="F171" s="6"/>
      <c r="K171" s="4"/>
      <c r="L171" s="4"/>
      <c r="M171" s="4"/>
      <c r="N171" s="6"/>
    </row>
    <row r="172" spans="3:15" ht="30.75" customHeight="1" x14ac:dyDescent="0.2"/>
    <row r="173" spans="3:15" ht="30.75" customHeight="1" x14ac:dyDescent="0.2"/>
    <row r="174" spans="3:15" ht="30.75" customHeight="1" x14ac:dyDescent="0.2"/>
    <row r="175" spans="3:15" ht="30.75" customHeight="1" x14ac:dyDescent="0.2"/>
    <row r="177" spans="3:15" ht="15.75" x14ac:dyDescent="0.25">
      <c r="C177" s="4"/>
      <c r="D177" s="4"/>
      <c r="E177" s="4"/>
      <c r="F177" s="4"/>
      <c r="G177" s="4"/>
      <c r="K177" s="4"/>
      <c r="L177" s="4"/>
      <c r="M177" s="4"/>
      <c r="N177" s="4"/>
      <c r="O177" s="4"/>
    </row>
    <row r="178" spans="3:15" ht="15.75" x14ac:dyDescent="0.25">
      <c r="C178" s="4"/>
      <c r="D178" s="4"/>
      <c r="E178" s="4"/>
      <c r="F178" s="6"/>
      <c r="K178" s="4"/>
      <c r="L178" s="4"/>
      <c r="M178" s="4"/>
      <c r="N178" s="6"/>
    </row>
    <row r="179" spans="3:15" ht="15.75" x14ac:dyDescent="0.25">
      <c r="C179" s="4"/>
      <c r="D179" s="4"/>
      <c r="E179" s="4"/>
      <c r="F179" s="6"/>
      <c r="K179" s="4"/>
      <c r="L179" s="4"/>
      <c r="M179" s="4"/>
      <c r="N179" s="6"/>
    </row>
    <row r="180" spans="3:15" ht="15.75" x14ac:dyDescent="0.25">
      <c r="C180" s="4"/>
      <c r="D180" s="4"/>
      <c r="E180" s="4"/>
      <c r="F180" s="6"/>
      <c r="K180" s="4"/>
      <c r="L180" s="4"/>
      <c r="M180" s="4"/>
      <c r="N180" s="6"/>
    </row>
    <row r="181" spans="3:15" ht="27.75" customHeight="1" x14ac:dyDescent="0.25">
      <c r="C181" s="4"/>
      <c r="D181" s="4"/>
      <c r="E181" s="4"/>
      <c r="F181" s="6"/>
      <c r="K181" s="4"/>
      <c r="L181" s="4"/>
      <c r="M181" s="4"/>
      <c r="N181" s="6"/>
    </row>
    <row r="182" spans="3:15" ht="30.75" customHeight="1" x14ac:dyDescent="0.25">
      <c r="C182" s="4"/>
      <c r="D182" s="4"/>
      <c r="E182" s="4"/>
      <c r="F182" s="6"/>
      <c r="K182" s="4"/>
      <c r="L182" s="4"/>
      <c r="M182" s="4"/>
      <c r="N182" s="6"/>
    </row>
    <row r="183" spans="3:15" ht="30.75" customHeight="1" x14ac:dyDescent="0.25">
      <c r="C183" s="4"/>
      <c r="D183" s="4"/>
      <c r="E183" s="4"/>
      <c r="F183" s="6"/>
      <c r="K183" s="4"/>
      <c r="L183" s="4"/>
      <c r="M183" s="4"/>
      <c r="N183" s="6"/>
    </row>
    <row r="184" spans="3:15" ht="30.75" customHeight="1" x14ac:dyDescent="0.25">
      <c r="C184" s="4"/>
      <c r="D184" s="4"/>
      <c r="E184" s="4"/>
      <c r="F184" s="6"/>
      <c r="K184" s="4"/>
      <c r="L184" s="4"/>
      <c r="M184" s="4"/>
      <c r="N184" s="6"/>
    </row>
    <row r="185" spans="3:15" ht="30.75" customHeight="1" x14ac:dyDescent="0.25">
      <c r="C185" s="4"/>
      <c r="D185" s="4"/>
      <c r="E185" s="4"/>
      <c r="F185" s="6"/>
      <c r="K185" s="4"/>
      <c r="L185" s="4"/>
      <c r="M185" s="4"/>
      <c r="N185" s="6"/>
    </row>
    <row r="186" spans="3:15" ht="30.75" customHeight="1" x14ac:dyDescent="0.25">
      <c r="C186" s="4"/>
      <c r="D186" s="4"/>
      <c r="E186" s="4"/>
      <c r="F186" s="6"/>
      <c r="K186" s="4"/>
      <c r="L186" s="4"/>
      <c r="M186" s="4"/>
      <c r="N186" s="6"/>
    </row>
    <row r="187" spans="3:15" ht="30.75" customHeight="1" x14ac:dyDescent="0.2"/>
    <row r="188" spans="3:15" ht="30.75" customHeight="1" x14ac:dyDescent="0.25">
      <c r="F188" s="1"/>
      <c r="N188" s="1"/>
    </row>
    <row r="189" spans="3:15" ht="30.75" customHeight="1" x14ac:dyDescent="0.25">
      <c r="F189" s="1"/>
      <c r="N189" s="1"/>
    </row>
    <row r="190" spans="3:15" ht="30.75" customHeight="1" x14ac:dyDescent="0.2"/>
  </sheetData>
  <mergeCells count="79">
    <mergeCell ref="B63:F63"/>
    <mergeCell ref="K57:O58"/>
    <mergeCell ref="K59:O59"/>
    <mergeCell ref="B3:H3"/>
    <mergeCell ref="C28:G28"/>
    <mergeCell ref="C13:G13"/>
    <mergeCell ref="C18:G18"/>
    <mergeCell ref="C30:E30"/>
    <mergeCell ref="C22:D22"/>
    <mergeCell ref="C26:D26"/>
    <mergeCell ref="C8:C9"/>
    <mergeCell ref="C11:D11"/>
    <mergeCell ref="F6:G6"/>
    <mergeCell ref="E8:E9"/>
    <mergeCell ref="C38:G38"/>
    <mergeCell ref="C36:E36"/>
    <mergeCell ref="F39:G39"/>
    <mergeCell ref="F14:G14"/>
    <mergeCell ref="F19:G19"/>
    <mergeCell ref="C33:G33"/>
    <mergeCell ref="F34:G34"/>
    <mergeCell ref="C35:E35"/>
    <mergeCell ref="C20:D20"/>
    <mergeCell ref="C21:D21"/>
    <mergeCell ref="F29:G29"/>
    <mergeCell ref="C32:G32"/>
    <mergeCell ref="C31:E31"/>
    <mergeCell ref="J3:P3"/>
    <mergeCell ref="N6:O6"/>
    <mergeCell ref="K8:K9"/>
    <mergeCell ref="M8:M9"/>
    <mergeCell ref="K11:L11"/>
    <mergeCell ref="K13:O13"/>
    <mergeCell ref="N14:O14"/>
    <mergeCell ref="K18:O18"/>
    <mergeCell ref="N19:O19"/>
    <mergeCell ref="K20:L20"/>
    <mergeCell ref="K21:L21"/>
    <mergeCell ref="K22:L22"/>
    <mergeCell ref="K26:L26"/>
    <mergeCell ref="K28:O28"/>
    <mergeCell ref="N29:O29"/>
    <mergeCell ref="K30:M30"/>
    <mergeCell ref="K31:M31"/>
    <mergeCell ref="K32:O32"/>
    <mergeCell ref="K33:O33"/>
    <mergeCell ref="N34:O34"/>
    <mergeCell ref="N47:O47"/>
    <mergeCell ref="K52:N52"/>
    <mergeCell ref="K55:M55"/>
    <mergeCell ref="K35:M35"/>
    <mergeCell ref="K36:M36"/>
    <mergeCell ref="K38:O38"/>
    <mergeCell ref="N39:O39"/>
    <mergeCell ref="K46:O46"/>
    <mergeCell ref="K40:L40"/>
    <mergeCell ref="K41:L41"/>
    <mergeCell ref="K42:L42"/>
    <mergeCell ref="K43:L43"/>
    <mergeCell ref="K44:L44"/>
    <mergeCell ref="K48:L48"/>
    <mergeCell ref="K49:L49"/>
    <mergeCell ref="K50:L50"/>
    <mergeCell ref="B64:F64"/>
    <mergeCell ref="C57:G58"/>
    <mergeCell ref="C59:G59"/>
    <mergeCell ref="C40:D40"/>
    <mergeCell ref="C41:D41"/>
    <mergeCell ref="C42:D42"/>
    <mergeCell ref="C43:D43"/>
    <mergeCell ref="C44:D44"/>
    <mergeCell ref="C48:D48"/>
    <mergeCell ref="C49:D49"/>
    <mergeCell ref="C50:D50"/>
    <mergeCell ref="F47:G47"/>
    <mergeCell ref="C55:E55"/>
    <mergeCell ref="C52:F52"/>
    <mergeCell ref="C46:G46"/>
    <mergeCell ref="B62:F62"/>
  </mergeCells>
  <pageMargins left="0.25" right="0.25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BA2C1-3FB4-4066-B785-D258DD14C560}">
  <sheetPr>
    <pageSetUpPr fitToPage="1"/>
  </sheetPr>
  <dimension ref="B3:X189"/>
  <sheetViews>
    <sheetView showGridLines="0" tabSelected="1" zoomScale="55" zoomScaleNormal="55" workbookViewId="0">
      <selection activeCell="AE31" sqref="AE31"/>
    </sheetView>
  </sheetViews>
  <sheetFormatPr baseColWidth="10" defaultColWidth="9.140625" defaultRowHeight="15" x14ac:dyDescent="0.2"/>
  <cols>
    <col min="1" max="1" width="9.140625" style="3"/>
    <col min="2" max="2" width="5.5703125" style="3" customWidth="1"/>
    <col min="3" max="3" width="18.85546875" style="3" customWidth="1"/>
    <col min="4" max="4" width="32.7109375" style="3" customWidth="1"/>
    <col min="5" max="5" width="21.7109375" style="3" customWidth="1"/>
    <col min="6" max="6" width="20.28515625" style="3" customWidth="1"/>
    <col min="7" max="7" width="24.85546875" style="3" customWidth="1"/>
    <col min="8" max="8" width="4.5703125" style="3" customWidth="1"/>
    <col min="9" max="9" width="8.28515625" style="3" customWidth="1"/>
    <col min="10" max="10" width="5.5703125" style="3" customWidth="1"/>
    <col min="11" max="11" width="18.85546875" style="3" customWidth="1"/>
    <col min="12" max="12" width="32.7109375" style="3" customWidth="1"/>
    <col min="13" max="13" width="21.7109375" style="3" customWidth="1"/>
    <col min="14" max="14" width="20.28515625" style="3" customWidth="1"/>
    <col min="15" max="15" width="24.85546875" style="3" customWidth="1"/>
    <col min="16" max="16" width="4.5703125" style="3" customWidth="1"/>
    <col min="17" max="17" width="8.85546875" style="3" customWidth="1"/>
    <col min="18" max="18" width="5.5703125" style="3" customWidth="1"/>
    <col min="19" max="19" width="18.85546875" style="3" customWidth="1"/>
    <col min="20" max="20" width="32.7109375" style="3" customWidth="1"/>
    <col min="21" max="21" width="21.7109375" style="3" customWidth="1"/>
    <col min="22" max="22" width="20.28515625" style="3" customWidth="1"/>
    <col min="23" max="23" width="24.85546875" style="3" customWidth="1"/>
    <col min="24" max="24" width="4.5703125" style="3" customWidth="1"/>
    <col min="25" max="248" width="11.42578125" style="3" customWidth="1"/>
    <col min="249" max="16384" width="9.140625" style="3"/>
  </cols>
  <sheetData>
    <row r="3" spans="2:24" ht="94.5" customHeight="1" x14ac:dyDescent="0.2">
      <c r="B3" s="91" t="s">
        <v>44</v>
      </c>
      <c r="C3" s="92"/>
      <c r="D3" s="92"/>
      <c r="E3" s="92"/>
      <c r="F3" s="92"/>
      <c r="G3" s="92"/>
      <c r="H3" s="93"/>
      <c r="J3" s="91" t="s">
        <v>45</v>
      </c>
      <c r="K3" s="92"/>
      <c r="L3" s="92"/>
      <c r="M3" s="92"/>
      <c r="N3" s="92"/>
      <c r="O3" s="92"/>
      <c r="P3" s="93"/>
      <c r="R3" s="91" t="s">
        <v>46</v>
      </c>
      <c r="S3" s="92"/>
      <c r="T3" s="92"/>
      <c r="U3" s="92"/>
      <c r="V3" s="92"/>
      <c r="W3" s="92"/>
      <c r="X3" s="93"/>
    </row>
    <row r="4" spans="2:24" x14ac:dyDescent="0.2">
      <c r="B4" s="37"/>
      <c r="C4" s="38"/>
      <c r="D4" s="38"/>
      <c r="E4" s="38"/>
      <c r="F4" s="38"/>
      <c r="G4" s="38"/>
      <c r="H4" s="39"/>
      <c r="J4" s="2"/>
      <c r="P4" s="5"/>
      <c r="R4" s="2"/>
      <c r="X4" s="5"/>
    </row>
    <row r="5" spans="2:24" ht="15.75" x14ac:dyDescent="0.25">
      <c r="B5" s="37"/>
      <c r="C5" s="40" t="s">
        <v>0</v>
      </c>
      <c r="D5" s="40"/>
      <c r="E5" s="40"/>
      <c r="F5" s="38"/>
      <c r="G5" s="38"/>
      <c r="H5" s="39"/>
      <c r="J5" s="2"/>
      <c r="K5" s="1" t="s">
        <v>0</v>
      </c>
      <c r="L5" s="1"/>
      <c r="M5" s="1"/>
      <c r="P5" s="5"/>
      <c r="R5" s="2"/>
      <c r="S5" s="1" t="s">
        <v>0</v>
      </c>
      <c r="T5" s="1"/>
      <c r="U5" s="1"/>
      <c r="X5" s="5"/>
    </row>
    <row r="6" spans="2:24" ht="15.75" x14ac:dyDescent="0.25">
      <c r="B6" s="37"/>
      <c r="C6" s="38"/>
      <c r="D6" s="38"/>
      <c r="E6" s="38"/>
      <c r="F6" s="106"/>
      <c r="G6" s="106"/>
      <c r="H6" s="39"/>
      <c r="J6" s="2"/>
      <c r="N6" s="76"/>
      <c r="O6" s="76"/>
      <c r="P6" s="5"/>
      <c r="R6" s="2"/>
      <c r="V6" s="76"/>
      <c r="W6" s="76"/>
      <c r="X6" s="5"/>
    </row>
    <row r="7" spans="2:24" ht="27" customHeight="1" x14ac:dyDescent="0.2">
      <c r="B7" s="37"/>
      <c r="C7" s="24" t="s">
        <v>1</v>
      </c>
      <c r="D7" s="24" t="s">
        <v>2</v>
      </c>
      <c r="E7" s="24" t="s">
        <v>3</v>
      </c>
      <c r="F7" s="24" t="s">
        <v>4</v>
      </c>
      <c r="G7" s="25" t="s">
        <v>5</v>
      </c>
      <c r="H7" s="39"/>
      <c r="J7" s="2"/>
      <c r="K7" s="24" t="s">
        <v>1</v>
      </c>
      <c r="L7" s="24" t="s">
        <v>2</v>
      </c>
      <c r="M7" s="24" t="s">
        <v>3</v>
      </c>
      <c r="N7" s="24" t="s">
        <v>4</v>
      </c>
      <c r="O7" s="25" t="s">
        <v>5</v>
      </c>
      <c r="P7" s="5"/>
      <c r="R7" s="2"/>
      <c r="S7" s="24" t="s">
        <v>1</v>
      </c>
      <c r="T7" s="24" t="s">
        <v>2</v>
      </c>
      <c r="U7" s="24" t="s">
        <v>3</v>
      </c>
      <c r="V7" s="24" t="s">
        <v>4</v>
      </c>
      <c r="W7" s="25" t="s">
        <v>5</v>
      </c>
      <c r="X7" s="5"/>
    </row>
    <row r="8" spans="2:24" ht="27" customHeight="1" x14ac:dyDescent="0.25">
      <c r="B8" s="37"/>
      <c r="C8" s="107" t="s">
        <v>6</v>
      </c>
      <c r="D8" s="41" t="s">
        <v>7</v>
      </c>
      <c r="E8" s="107">
        <f>+BASIS!E8</f>
        <v>0</v>
      </c>
      <c r="F8" s="42">
        <f>+BASIS!F8</f>
        <v>0</v>
      </c>
      <c r="G8" s="43">
        <f>E8*F8</f>
        <v>0</v>
      </c>
      <c r="H8" s="39"/>
      <c r="J8" s="2"/>
      <c r="K8" s="94" t="s">
        <v>6</v>
      </c>
      <c r="L8" s="21" t="s">
        <v>7</v>
      </c>
      <c r="M8" s="94"/>
      <c r="N8" s="13"/>
      <c r="O8" s="12">
        <f>M8*N8</f>
        <v>0</v>
      </c>
      <c r="P8" s="5"/>
      <c r="R8" s="2"/>
      <c r="S8" s="94" t="s">
        <v>6</v>
      </c>
      <c r="T8" s="21" t="s">
        <v>7</v>
      </c>
      <c r="U8" s="94"/>
      <c r="V8" s="13"/>
      <c r="W8" s="12">
        <f>U8*V8</f>
        <v>0</v>
      </c>
      <c r="X8" s="5"/>
    </row>
    <row r="9" spans="2:24" ht="27" customHeight="1" x14ac:dyDescent="0.25">
      <c r="B9" s="37"/>
      <c r="C9" s="108"/>
      <c r="D9" s="41" t="s">
        <v>8</v>
      </c>
      <c r="E9" s="108"/>
      <c r="F9" s="42">
        <f>+BASIS!F9</f>
        <v>0</v>
      </c>
      <c r="G9" s="43">
        <f>E8*F9</f>
        <v>0</v>
      </c>
      <c r="H9" s="39"/>
      <c r="J9" s="2"/>
      <c r="K9" s="95"/>
      <c r="L9" s="21" t="s">
        <v>8</v>
      </c>
      <c r="M9" s="95"/>
      <c r="N9" s="13"/>
      <c r="O9" s="12">
        <f>M8*N9</f>
        <v>0</v>
      </c>
      <c r="P9" s="5"/>
      <c r="R9" s="2"/>
      <c r="S9" s="95"/>
      <c r="T9" s="21" t="s">
        <v>8</v>
      </c>
      <c r="U9" s="95"/>
      <c r="V9" s="13"/>
      <c r="W9" s="12">
        <f>U8*V9</f>
        <v>0</v>
      </c>
      <c r="X9" s="5"/>
    </row>
    <row r="10" spans="2:24" ht="27" customHeight="1" x14ac:dyDescent="0.25">
      <c r="B10" s="37"/>
      <c r="C10" s="41" t="s">
        <v>9</v>
      </c>
      <c r="D10" s="41" t="s">
        <v>10</v>
      </c>
      <c r="E10" s="41">
        <f>+BASIS!E10</f>
        <v>0</v>
      </c>
      <c r="F10" s="42">
        <f>+BASIS!F10</f>
        <v>0</v>
      </c>
      <c r="G10" s="43">
        <f>E10*F10</f>
        <v>0</v>
      </c>
      <c r="H10" s="39"/>
      <c r="J10" s="2"/>
      <c r="K10" s="21" t="s">
        <v>9</v>
      </c>
      <c r="L10" s="21" t="s">
        <v>10</v>
      </c>
      <c r="M10" s="21"/>
      <c r="N10" s="13"/>
      <c r="O10" s="12">
        <f>M10*N10</f>
        <v>0</v>
      </c>
      <c r="P10" s="5"/>
      <c r="R10" s="2"/>
      <c r="S10" s="21" t="s">
        <v>9</v>
      </c>
      <c r="T10" s="21" t="s">
        <v>10</v>
      </c>
      <c r="U10" s="21"/>
      <c r="V10" s="13"/>
      <c r="W10" s="12">
        <f>U10*V10</f>
        <v>0</v>
      </c>
      <c r="X10" s="5"/>
    </row>
    <row r="11" spans="2:24" ht="27" customHeight="1" x14ac:dyDescent="0.25">
      <c r="B11" s="37"/>
      <c r="C11" s="110" t="s">
        <v>11</v>
      </c>
      <c r="D11" s="111"/>
      <c r="E11" s="63">
        <f>3266866.184+4916875+958632</f>
        <v>9142373.1840000004</v>
      </c>
      <c r="F11" s="44"/>
      <c r="G11" s="45"/>
      <c r="H11" s="39"/>
      <c r="J11" s="2"/>
      <c r="K11" s="96" t="s">
        <v>11</v>
      </c>
      <c r="L11" s="97"/>
      <c r="M11" s="36">
        <f>3482235+971752+4942455</f>
        <v>9396442</v>
      </c>
      <c r="N11" s="22"/>
      <c r="O11" s="23"/>
      <c r="P11" s="5"/>
      <c r="R11" s="2"/>
      <c r="S11" s="96" t="s">
        <v>11</v>
      </c>
      <c r="T11" s="97"/>
      <c r="U11" s="36">
        <f>3482235+971752+4942455</f>
        <v>9396442</v>
      </c>
      <c r="V11" s="22"/>
      <c r="W11" s="23"/>
      <c r="X11" s="5"/>
    </row>
    <row r="12" spans="2:24" ht="15.75" x14ac:dyDescent="0.25">
      <c r="B12" s="37"/>
      <c r="C12" s="46"/>
      <c r="D12" s="46"/>
      <c r="E12" s="46"/>
      <c r="F12" s="47"/>
      <c r="G12" s="38"/>
      <c r="H12" s="39"/>
      <c r="J12" s="2"/>
      <c r="K12" s="4"/>
      <c r="L12" s="4"/>
      <c r="M12" s="4"/>
      <c r="N12" s="6"/>
      <c r="P12" s="5"/>
      <c r="R12" s="2"/>
      <c r="S12" s="4"/>
      <c r="T12" s="4"/>
      <c r="U12" s="4"/>
      <c r="V12" s="6"/>
      <c r="X12" s="5"/>
    </row>
    <row r="13" spans="2:24" ht="15.75" x14ac:dyDescent="0.25">
      <c r="B13" s="37"/>
      <c r="C13" s="112" t="s">
        <v>12</v>
      </c>
      <c r="D13" s="112"/>
      <c r="E13" s="112"/>
      <c r="F13" s="112"/>
      <c r="G13" s="112"/>
      <c r="H13" s="39"/>
      <c r="J13" s="2"/>
      <c r="K13" s="83" t="s">
        <v>12</v>
      </c>
      <c r="L13" s="83"/>
      <c r="M13" s="83"/>
      <c r="N13" s="83"/>
      <c r="O13" s="83"/>
      <c r="P13" s="5"/>
      <c r="R13" s="2"/>
      <c r="S13" s="83" t="s">
        <v>12</v>
      </c>
      <c r="T13" s="83"/>
      <c r="U13" s="83"/>
      <c r="V13" s="83"/>
      <c r="W13" s="83"/>
      <c r="X13" s="5"/>
    </row>
    <row r="14" spans="2:24" ht="15.75" x14ac:dyDescent="0.25">
      <c r="B14" s="37"/>
      <c r="C14" s="48"/>
      <c r="D14" s="48"/>
      <c r="E14" s="38"/>
      <c r="F14" s="106"/>
      <c r="G14" s="106"/>
      <c r="H14" s="39"/>
      <c r="J14" s="2"/>
      <c r="K14" s="17"/>
      <c r="L14" s="17"/>
      <c r="N14" s="76"/>
      <c r="O14" s="76"/>
      <c r="P14" s="5"/>
      <c r="R14" s="2"/>
      <c r="S14" s="17"/>
      <c r="T14" s="17"/>
      <c r="V14" s="76"/>
      <c r="W14" s="76"/>
      <c r="X14" s="5"/>
    </row>
    <row r="15" spans="2:24" ht="27" customHeight="1" x14ac:dyDescent="0.25">
      <c r="B15" s="37"/>
      <c r="C15" s="46"/>
      <c r="D15" s="46"/>
      <c r="E15" s="24" t="s">
        <v>13</v>
      </c>
      <c r="F15" s="24" t="s">
        <v>14</v>
      </c>
      <c r="G15" s="25" t="s">
        <v>5</v>
      </c>
      <c r="H15" s="39"/>
      <c r="J15" s="2"/>
      <c r="K15" s="4"/>
      <c r="L15" s="4"/>
      <c r="M15" s="24" t="s">
        <v>13</v>
      </c>
      <c r="N15" s="24" t="s">
        <v>14</v>
      </c>
      <c r="O15" s="25" t="s">
        <v>5</v>
      </c>
      <c r="P15" s="5"/>
      <c r="R15" s="2"/>
      <c r="S15" s="4"/>
      <c r="T15" s="4"/>
      <c r="U15" s="24" t="s">
        <v>13</v>
      </c>
      <c r="V15" s="24" t="s">
        <v>14</v>
      </c>
      <c r="W15" s="25" t="s">
        <v>5</v>
      </c>
      <c r="X15" s="5"/>
    </row>
    <row r="16" spans="2:24" ht="27" customHeight="1" x14ac:dyDescent="0.25">
      <c r="B16" s="37"/>
      <c r="C16" s="38"/>
      <c r="D16" s="38"/>
      <c r="E16" s="41">
        <f>125537.11+180899+37429</f>
        <v>343865.11</v>
      </c>
      <c r="F16" s="42">
        <f>+BASIS!F16</f>
        <v>0</v>
      </c>
      <c r="G16" s="43">
        <f>E16*F16</f>
        <v>0</v>
      </c>
      <c r="H16" s="39"/>
      <c r="J16" s="2"/>
      <c r="M16" s="21">
        <f>133996+37775+181101</f>
        <v>352872</v>
      </c>
      <c r="N16" s="13"/>
      <c r="O16" s="12">
        <f>M16*N16</f>
        <v>0</v>
      </c>
      <c r="P16" s="5"/>
      <c r="R16" s="2"/>
      <c r="U16" s="21">
        <f>133996+37775+181101</f>
        <v>352872</v>
      </c>
      <c r="V16" s="13"/>
      <c r="W16" s="12">
        <f>U16*V16</f>
        <v>0</v>
      </c>
      <c r="X16" s="5"/>
    </row>
    <row r="17" spans="2:24" x14ac:dyDescent="0.2">
      <c r="B17" s="37"/>
      <c r="C17" s="38"/>
      <c r="D17" s="38"/>
      <c r="E17" s="38"/>
      <c r="F17" s="38"/>
      <c r="G17" s="38"/>
      <c r="H17" s="39"/>
      <c r="J17" s="2"/>
      <c r="P17" s="5"/>
      <c r="R17" s="2"/>
      <c r="X17" s="5"/>
    </row>
    <row r="18" spans="2:24" ht="15.75" customHeight="1" x14ac:dyDescent="0.2">
      <c r="B18" s="37"/>
      <c r="C18" s="109" t="s">
        <v>15</v>
      </c>
      <c r="D18" s="109"/>
      <c r="E18" s="109"/>
      <c r="F18" s="109"/>
      <c r="G18" s="109"/>
      <c r="H18" s="39"/>
      <c r="J18" s="2"/>
      <c r="K18" s="88" t="s">
        <v>15</v>
      </c>
      <c r="L18" s="88"/>
      <c r="M18" s="88"/>
      <c r="N18" s="88"/>
      <c r="O18" s="88"/>
      <c r="P18" s="5"/>
      <c r="R18" s="2"/>
      <c r="S18" s="88" t="s">
        <v>15</v>
      </c>
      <c r="T18" s="88"/>
      <c r="U18" s="88"/>
      <c r="V18" s="88"/>
      <c r="W18" s="88"/>
      <c r="X18" s="5"/>
    </row>
    <row r="19" spans="2:24" ht="15.75" x14ac:dyDescent="0.25">
      <c r="B19" s="37"/>
      <c r="C19" s="38"/>
      <c r="D19" s="38"/>
      <c r="E19" s="38"/>
      <c r="F19" s="106"/>
      <c r="G19" s="106"/>
      <c r="H19" s="39"/>
      <c r="J19" s="2"/>
      <c r="N19" s="76"/>
      <c r="O19" s="76"/>
      <c r="P19" s="5"/>
      <c r="R19" s="2"/>
      <c r="V19" s="76"/>
      <c r="W19" s="76"/>
      <c r="X19" s="5"/>
    </row>
    <row r="20" spans="2:24" ht="33.75" customHeight="1" x14ac:dyDescent="0.2">
      <c r="B20" s="37"/>
      <c r="C20" s="89" t="s">
        <v>16</v>
      </c>
      <c r="D20" s="90"/>
      <c r="E20" s="25" t="s">
        <v>17</v>
      </c>
      <c r="F20" s="25" t="s">
        <v>18</v>
      </c>
      <c r="G20" s="25" t="s">
        <v>5</v>
      </c>
      <c r="H20" s="39"/>
      <c r="J20" s="2"/>
      <c r="K20" s="89" t="s">
        <v>16</v>
      </c>
      <c r="L20" s="90"/>
      <c r="M20" s="25" t="s">
        <v>17</v>
      </c>
      <c r="N20" s="25" t="s">
        <v>18</v>
      </c>
      <c r="O20" s="25" t="s">
        <v>5</v>
      </c>
      <c r="P20" s="5"/>
      <c r="R20" s="2"/>
      <c r="S20" s="89" t="s">
        <v>16</v>
      </c>
      <c r="T20" s="90"/>
      <c r="U20" s="25" t="s">
        <v>17</v>
      </c>
      <c r="V20" s="25" t="s">
        <v>18</v>
      </c>
      <c r="W20" s="25" t="s">
        <v>5</v>
      </c>
      <c r="X20" s="5"/>
    </row>
    <row r="21" spans="2:24" ht="27" customHeight="1" x14ac:dyDescent="0.25">
      <c r="B21" s="37"/>
      <c r="C21" s="113">
        <f>+BASIS!C21</f>
        <v>0</v>
      </c>
      <c r="D21" s="126"/>
      <c r="E21" s="50">
        <f>+BASIS!E21</f>
        <v>0</v>
      </c>
      <c r="F21" s="51">
        <f>+BASIS!F21</f>
        <v>0</v>
      </c>
      <c r="G21" s="43">
        <f>E21*F21*12</f>
        <v>0</v>
      </c>
      <c r="H21" s="39"/>
      <c r="J21" s="2"/>
      <c r="K21" s="98"/>
      <c r="L21" s="99"/>
      <c r="M21" s="14"/>
      <c r="N21" s="15"/>
      <c r="O21" s="12">
        <f>+M21*N21*12</f>
        <v>0</v>
      </c>
      <c r="P21" s="5"/>
      <c r="R21" s="2"/>
      <c r="S21" s="86"/>
      <c r="T21" s="87"/>
      <c r="U21" s="28"/>
      <c r="V21" s="29"/>
      <c r="W21" s="30" t="s">
        <v>47</v>
      </c>
      <c r="X21" s="5"/>
    </row>
    <row r="22" spans="2:24" ht="27" customHeight="1" x14ac:dyDescent="0.25">
      <c r="B22" s="37"/>
      <c r="C22" s="49">
        <f>+BASIS!C22</f>
        <v>0</v>
      </c>
      <c r="D22" s="127"/>
      <c r="E22" s="50">
        <f>+BASIS!E22</f>
        <v>0</v>
      </c>
      <c r="F22" s="51">
        <f>+BASIS!F22</f>
        <v>0</v>
      </c>
      <c r="G22" s="43">
        <f t="shared" ref="G22:G26" si="0">E22*F22*12</f>
        <v>0</v>
      </c>
      <c r="H22" s="39"/>
      <c r="J22" s="2"/>
      <c r="K22" s="31"/>
      <c r="L22" s="32"/>
      <c r="M22" s="14"/>
      <c r="N22" s="15"/>
      <c r="O22" s="12">
        <f t="shared" ref="O22:O26" si="1">+M22*N22*12</f>
        <v>0</v>
      </c>
      <c r="P22" s="5"/>
      <c r="R22" s="2"/>
      <c r="S22" s="33"/>
      <c r="T22" s="34"/>
      <c r="U22" s="28"/>
      <c r="V22" s="29"/>
      <c r="W22" s="30" t="s">
        <v>47</v>
      </c>
      <c r="X22" s="5"/>
    </row>
    <row r="23" spans="2:24" ht="27" customHeight="1" x14ac:dyDescent="0.25">
      <c r="B23" s="37"/>
      <c r="C23" s="49">
        <f>+BASIS!C23</f>
        <v>0</v>
      </c>
      <c r="D23" s="127"/>
      <c r="E23" s="50">
        <f>+BASIS!E23</f>
        <v>0</v>
      </c>
      <c r="F23" s="51">
        <f>+BASIS!F23</f>
        <v>0</v>
      </c>
      <c r="G23" s="43">
        <f t="shared" si="0"/>
        <v>0</v>
      </c>
      <c r="H23" s="39"/>
      <c r="J23" s="2"/>
      <c r="K23" s="31"/>
      <c r="L23" s="32"/>
      <c r="M23" s="14"/>
      <c r="N23" s="15"/>
      <c r="O23" s="12">
        <f t="shared" si="1"/>
        <v>0</v>
      </c>
      <c r="P23" s="5"/>
      <c r="R23" s="2"/>
      <c r="S23" s="33"/>
      <c r="T23" s="34"/>
      <c r="U23" s="28"/>
      <c r="V23" s="29"/>
      <c r="W23" s="30" t="s">
        <v>47</v>
      </c>
      <c r="X23" s="5"/>
    </row>
    <row r="24" spans="2:24" ht="27" customHeight="1" x14ac:dyDescent="0.25">
      <c r="B24" s="37"/>
      <c r="C24" s="49">
        <f>+BASIS!C24</f>
        <v>0</v>
      </c>
      <c r="D24" s="127"/>
      <c r="E24" s="50">
        <f>+BASIS!E24</f>
        <v>0</v>
      </c>
      <c r="F24" s="51">
        <f>+BASIS!F24</f>
        <v>0</v>
      </c>
      <c r="G24" s="43">
        <f t="shared" si="0"/>
        <v>0</v>
      </c>
      <c r="H24" s="39"/>
      <c r="J24" s="2"/>
      <c r="K24" s="31"/>
      <c r="L24" s="32"/>
      <c r="M24" s="14"/>
      <c r="N24" s="15"/>
      <c r="O24" s="12">
        <f t="shared" si="1"/>
        <v>0</v>
      </c>
      <c r="P24" s="5"/>
      <c r="R24" s="2"/>
      <c r="S24" s="33"/>
      <c r="T24" s="34"/>
      <c r="U24" s="28"/>
      <c r="V24" s="29"/>
      <c r="W24" s="30" t="s">
        <v>47</v>
      </c>
      <c r="X24" s="5"/>
    </row>
    <row r="25" spans="2:24" ht="27" customHeight="1" x14ac:dyDescent="0.25">
      <c r="B25" s="37"/>
      <c r="C25" s="113">
        <f>+BASIS!C25</f>
        <v>0</v>
      </c>
      <c r="D25" s="126"/>
      <c r="E25" s="50">
        <f>+BASIS!E25</f>
        <v>0</v>
      </c>
      <c r="F25" s="51">
        <f>+BASIS!F25</f>
        <v>0</v>
      </c>
      <c r="G25" s="43">
        <f t="shared" si="0"/>
        <v>0</v>
      </c>
      <c r="H25" s="39"/>
      <c r="J25" s="2"/>
      <c r="K25" s="98"/>
      <c r="L25" s="99"/>
      <c r="M25" s="14"/>
      <c r="N25" s="15"/>
      <c r="O25" s="12">
        <f t="shared" si="1"/>
        <v>0</v>
      </c>
      <c r="P25" s="5"/>
      <c r="R25" s="2"/>
      <c r="S25" s="86"/>
      <c r="T25" s="87"/>
      <c r="U25" s="28"/>
      <c r="V25" s="29"/>
      <c r="W25" s="30" t="s">
        <v>47</v>
      </c>
      <c r="X25" s="5"/>
    </row>
    <row r="26" spans="2:24" ht="27" customHeight="1" x14ac:dyDescent="0.25">
      <c r="B26" s="37"/>
      <c r="C26" s="113">
        <f>+BASIS!C26</f>
        <v>0</v>
      </c>
      <c r="D26" s="126"/>
      <c r="E26" s="50">
        <f>+BASIS!E26</f>
        <v>0</v>
      </c>
      <c r="F26" s="51">
        <f>+BASIS!F26</f>
        <v>0</v>
      </c>
      <c r="G26" s="43">
        <f t="shared" si="0"/>
        <v>0</v>
      </c>
      <c r="H26" s="39"/>
      <c r="J26" s="2"/>
      <c r="K26" s="98"/>
      <c r="L26" s="99"/>
      <c r="M26" s="14"/>
      <c r="N26" s="15"/>
      <c r="O26" s="12">
        <f t="shared" si="1"/>
        <v>0</v>
      </c>
      <c r="P26" s="5"/>
      <c r="R26" s="2"/>
      <c r="S26" s="86"/>
      <c r="T26" s="87"/>
      <c r="U26" s="28"/>
      <c r="V26" s="29"/>
      <c r="W26" s="30" t="s">
        <v>47</v>
      </c>
      <c r="X26" s="5"/>
    </row>
    <row r="27" spans="2:24" ht="15.75" x14ac:dyDescent="0.25">
      <c r="B27" s="37"/>
      <c r="C27" s="38"/>
      <c r="D27" s="38"/>
      <c r="E27" s="38"/>
      <c r="F27" s="38"/>
      <c r="G27" s="52"/>
      <c r="H27" s="39"/>
      <c r="J27" s="2"/>
      <c r="P27" s="5"/>
      <c r="R27" s="2"/>
      <c r="X27" s="5"/>
    </row>
    <row r="28" spans="2:24" ht="15.75" x14ac:dyDescent="0.25">
      <c r="B28" s="37"/>
      <c r="C28" s="112" t="s">
        <v>19</v>
      </c>
      <c r="D28" s="112"/>
      <c r="E28" s="112"/>
      <c r="F28" s="112"/>
      <c r="G28" s="112"/>
      <c r="H28" s="39"/>
      <c r="J28" s="2"/>
      <c r="K28" s="83" t="s">
        <v>19</v>
      </c>
      <c r="L28" s="83"/>
      <c r="M28" s="83"/>
      <c r="N28" s="83"/>
      <c r="O28" s="83"/>
      <c r="P28" s="5"/>
      <c r="R28" s="2"/>
      <c r="S28" s="83" t="s">
        <v>19</v>
      </c>
      <c r="T28" s="83"/>
      <c r="U28" s="83"/>
      <c r="V28" s="83"/>
      <c r="W28" s="83"/>
      <c r="X28" s="5"/>
    </row>
    <row r="29" spans="2:24" ht="15.75" x14ac:dyDescent="0.25">
      <c r="B29" s="37"/>
      <c r="C29" s="40"/>
      <c r="D29" s="40"/>
      <c r="E29" s="40"/>
      <c r="F29" s="106"/>
      <c r="G29" s="106"/>
      <c r="H29" s="39"/>
      <c r="J29" s="2"/>
      <c r="K29" s="1"/>
      <c r="L29" s="1"/>
      <c r="M29" s="1"/>
      <c r="N29" s="76"/>
      <c r="O29" s="76"/>
      <c r="P29" s="5"/>
      <c r="R29" s="2"/>
      <c r="S29" s="1"/>
      <c r="T29" s="1"/>
      <c r="U29" s="1"/>
      <c r="V29" s="76"/>
      <c r="W29" s="76"/>
      <c r="X29" s="5"/>
    </row>
    <row r="30" spans="2:24" ht="27" customHeight="1" x14ac:dyDescent="0.2">
      <c r="B30" s="37"/>
      <c r="C30" s="71" t="s">
        <v>20</v>
      </c>
      <c r="D30" s="72"/>
      <c r="E30" s="79"/>
      <c r="F30" s="24" t="s">
        <v>21</v>
      </c>
      <c r="G30" s="25" t="s">
        <v>5</v>
      </c>
      <c r="H30" s="39"/>
      <c r="J30" s="2"/>
      <c r="K30" s="71" t="s">
        <v>20</v>
      </c>
      <c r="L30" s="72"/>
      <c r="M30" s="79"/>
      <c r="N30" s="24" t="s">
        <v>21</v>
      </c>
      <c r="O30" s="25" t="s">
        <v>5</v>
      </c>
      <c r="P30" s="5"/>
      <c r="R30" s="2"/>
      <c r="S30" s="71" t="s">
        <v>20</v>
      </c>
      <c r="T30" s="72"/>
      <c r="U30" s="79"/>
      <c r="V30" s="24" t="s">
        <v>21</v>
      </c>
      <c r="W30" s="25" t="s">
        <v>5</v>
      </c>
      <c r="X30" s="5"/>
    </row>
    <row r="31" spans="2:24" ht="27" customHeight="1" x14ac:dyDescent="0.25">
      <c r="B31" s="37"/>
      <c r="C31" s="117" t="s">
        <v>20</v>
      </c>
      <c r="D31" s="117"/>
      <c r="E31" s="117"/>
      <c r="F31" s="51">
        <f>+BASIS!F31</f>
        <v>0</v>
      </c>
      <c r="G31" s="43">
        <f>F31*12</f>
        <v>0</v>
      </c>
      <c r="H31" s="39"/>
      <c r="J31" s="2"/>
      <c r="K31" s="84" t="s">
        <v>20</v>
      </c>
      <c r="L31" s="84"/>
      <c r="M31" s="84"/>
      <c r="N31" s="15"/>
      <c r="O31" s="16">
        <f>N31*12</f>
        <v>0</v>
      </c>
      <c r="P31" s="5"/>
      <c r="R31" s="2"/>
      <c r="S31" s="84" t="s">
        <v>20</v>
      </c>
      <c r="T31" s="84"/>
      <c r="U31" s="84"/>
      <c r="V31" s="15"/>
      <c r="W31" s="16">
        <f>V31*12</f>
        <v>0</v>
      </c>
      <c r="X31" s="5"/>
    </row>
    <row r="32" spans="2:24" x14ac:dyDescent="0.2">
      <c r="B32" s="37"/>
      <c r="C32" s="118"/>
      <c r="D32" s="118"/>
      <c r="E32" s="118"/>
      <c r="F32" s="118"/>
      <c r="G32" s="118"/>
      <c r="H32" s="39"/>
      <c r="J32" s="2"/>
      <c r="K32" s="85"/>
      <c r="L32" s="85"/>
      <c r="M32" s="85"/>
      <c r="N32" s="85"/>
      <c r="O32" s="85"/>
      <c r="P32" s="5"/>
      <c r="R32" s="2"/>
      <c r="S32" s="85"/>
      <c r="T32" s="85"/>
      <c r="U32" s="85"/>
      <c r="V32" s="85"/>
      <c r="W32" s="85"/>
      <c r="X32" s="5"/>
    </row>
    <row r="33" spans="2:24" ht="15.75" x14ac:dyDescent="0.25">
      <c r="B33" s="37"/>
      <c r="C33" s="112" t="s">
        <v>22</v>
      </c>
      <c r="D33" s="112"/>
      <c r="E33" s="112"/>
      <c r="F33" s="112"/>
      <c r="G33" s="112"/>
      <c r="H33" s="39"/>
      <c r="J33" s="2"/>
      <c r="K33" s="83" t="s">
        <v>22</v>
      </c>
      <c r="L33" s="83"/>
      <c r="M33" s="83"/>
      <c r="N33" s="83"/>
      <c r="O33" s="83"/>
      <c r="P33" s="5"/>
      <c r="R33" s="2"/>
      <c r="S33" s="83" t="s">
        <v>22</v>
      </c>
      <c r="T33" s="83"/>
      <c r="U33" s="83"/>
      <c r="V33" s="83"/>
      <c r="W33" s="83"/>
      <c r="X33" s="5"/>
    </row>
    <row r="34" spans="2:24" ht="15.75" x14ac:dyDescent="0.25">
      <c r="B34" s="37"/>
      <c r="C34" s="40"/>
      <c r="D34" s="40"/>
      <c r="E34" s="40"/>
      <c r="F34" s="106"/>
      <c r="G34" s="106"/>
      <c r="H34" s="39"/>
      <c r="J34" s="2"/>
      <c r="K34" s="1"/>
      <c r="L34" s="1"/>
      <c r="M34" s="1"/>
      <c r="N34" s="76"/>
      <c r="O34" s="76"/>
      <c r="P34" s="5"/>
      <c r="R34" s="2"/>
      <c r="S34" s="1"/>
      <c r="T34" s="1"/>
      <c r="U34" s="1"/>
      <c r="V34" s="76"/>
      <c r="W34" s="76"/>
      <c r="X34" s="5"/>
    </row>
    <row r="35" spans="2:24" ht="27" customHeight="1" x14ac:dyDescent="0.2">
      <c r="B35" s="37"/>
      <c r="C35" s="71" t="s">
        <v>23</v>
      </c>
      <c r="D35" s="72"/>
      <c r="E35" s="79"/>
      <c r="F35" s="24" t="s">
        <v>21</v>
      </c>
      <c r="G35" s="25" t="s">
        <v>5</v>
      </c>
      <c r="H35" s="39"/>
      <c r="J35" s="2"/>
      <c r="K35" s="71" t="s">
        <v>23</v>
      </c>
      <c r="L35" s="72"/>
      <c r="M35" s="79"/>
      <c r="N35" s="24" t="s">
        <v>21</v>
      </c>
      <c r="O35" s="25" t="s">
        <v>5</v>
      </c>
      <c r="P35" s="5"/>
      <c r="R35" s="2"/>
      <c r="S35" s="71" t="s">
        <v>23</v>
      </c>
      <c r="T35" s="72"/>
      <c r="U35" s="79"/>
      <c r="V35" s="24" t="s">
        <v>21</v>
      </c>
      <c r="W35" s="25" t="s">
        <v>5</v>
      </c>
      <c r="X35" s="5"/>
    </row>
    <row r="36" spans="2:24" ht="27" customHeight="1" x14ac:dyDescent="0.25">
      <c r="B36" s="37"/>
      <c r="C36" s="114" t="s">
        <v>23</v>
      </c>
      <c r="D36" s="115"/>
      <c r="E36" s="116"/>
      <c r="F36" s="51">
        <f>+BASIS!F36</f>
        <v>0</v>
      </c>
      <c r="G36" s="51">
        <f>F36*12</f>
        <v>0</v>
      </c>
      <c r="H36" s="39"/>
      <c r="J36" s="2"/>
      <c r="K36" s="80" t="s">
        <v>23</v>
      </c>
      <c r="L36" s="81"/>
      <c r="M36" s="82"/>
      <c r="N36" s="15"/>
      <c r="O36" s="15">
        <f>N36*12</f>
        <v>0</v>
      </c>
      <c r="P36" s="5"/>
      <c r="R36" s="2"/>
      <c r="S36" s="80" t="s">
        <v>23</v>
      </c>
      <c r="T36" s="81"/>
      <c r="U36" s="82"/>
      <c r="V36" s="15"/>
      <c r="W36" s="15">
        <f>V36*12</f>
        <v>0</v>
      </c>
      <c r="X36" s="5"/>
    </row>
    <row r="37" spans="2:24" ht="27" customHeight="1" x14ac:dyDescent="0.2">
      <c r="B37" s="37"/>
      <c r="C37" s="53"/>
      <c r="D37" s="53"/>
      <c r="E37" s="53"/>
      <c r="F37" s="53"/>
      <c r="G37" s="53"/>
      <c r="H37" s="39"/>
      <c r="J37" s="2"/>
      <c r="K37" s="19"/>
      <c r="L37" s="19"/>
      <c r="M37" s="19"/>
      <c r="N37" s="19"/>
      <c r="O37" s="19"/>
      <c r="P37" s="5"/>
      <c r="R37" s="2"/>
      <c r="S37" s="19"/>
      <c r="T37" s="19"/>
      <c r="U37" s="19"/>
      <c r="V37" s="19"/>
      <c r="W37" s="19"/>
      <c r="X37" s="5"/>
    </row>
    <row r="38" spans="2:24" ht="15.75" x14ac:dyDescent="0.25">
      <c r="B38" s="37"/>
      <c r="C38" s="112" t="s">
        <v>24</v>
      </c>
      <c r="D38" s="112"/>
      <c r="E38" s="112"/>
      <c r="F38" s="112"/>
      <c r="G38" s="112"/>
      <c r="H38" s="39"/>
      <c r="J38" s="2"/>
      <c r="K38" s="83" t="s">
        <v>24</v>
      </c>
      <c r="L38" s="83"/>
      <c r="M38" s="83"/>
      <c r="N38" s="83"/>
      <c r="O38" s="83"/>
      <c r="P38" s="5"/>
      <c r="R38" s="2"/>
      <c r="S38" s="83" t="s">
        <v>24</v>
      </c>
      <c r="T38" s="83"/>
      <c r="U38" s="83"/>
      <c r="V38" s="83"/>
      <c r="W38" s="83"/>
      <c r="X38" s="5"/>
    </row>
    <row r="39" spans="2:24" ht="15.75" x14ac:dyDescent="0.25">
      <c r="B39" s="37"/>
      <c r="C39" s="40"/>
      <c r="D39" s="40"/>
      <c r="E39" s="40"/>
      <c r="F39" s="106"/>
      <c r="G39" s="106"/>
      <c r="H39" s="39"/>
      <c r="J39" s="2"/>
      <c r="K39" s="1"/>
      <c r="L39" s="1"/>
      <c r="M39" s="1"/>
      <c r="N39" s="76"/>
      <c r="O39" s="76"/>
      <c r="P39" s="5"/>
      <c r="R39" s="2"/>
      <c r="S39" s="1"/>
      <c r="T39" s="1"/>
      <c r="U39" s="1"/>
      <c r="V39" s="76"/>
      <c r="W39" s="76"/>
      <c r="X39" s="5"/>
    </row>
    <row r="40" spans="2:24" ht="27" customHeight="1" x14ac:dyDescent="0.2">
      <c r="B40" s="37"/>
      <c r="C40" s="71" t="s">
        <v>25</v>
      </c>
      <c r="D40" s="72"/>
      <c r="E40" s="24" t="s">
        <v>26</v>
      </c>
      <c r="F40" s="24" t="s">
        <v>27</v>
      </c>
      <c r="G40" s="25" t="s">
        <v>5</v>
      </c>
      <c r="H40" s="39"/>
      <c r="J40" s="2"/>
      <c r="K40" s="71" t="s">
        <v>25</v>
      </c>
      <c r="L40" s="72"/>
      <c r="M40" s="24" t="s">
        <v>26</v>
      </c>
      <c r="N40" s="24" t="s">
        <v>27</v>
      </c>
      <c r="O40" s="25" t="s">
        <v>5</v>
      </c>
      <c r="P40" s="5"/>
      <c r="R40" s="2"/>
      <c r="S40" s="71" t="s">
        <v>25</v>
      </c>
      <c r="T40" s="72"/>
      <c r="U40" s="24" t="s">
        <v>26</v>
      </c>
      <c r="V40" s="24" t="s">
        <v>27</v>
      </c>
      <c r="W40" s="25" t="s">
        <v>5</v>
      </c>
      <c r="X40" s="5"/>
    </row>
    <row r="41" spans="2:24" ht="51.75" customHeight="1" x14ac:dyDescent="0.25">
      <c r="B41" s="37"/>
      <c r="C41" s="119" t="s">
        <v>28</v>
      </c>
      <c r="D41" s="120"/>
      <c r="E41" s="41">
        <v>150</v>
      </c>
      <c r="F41" s="54">
        <f>+BASIS!F41</f>
        <v>0</v>
      </c>
      <c r="G41" s="43">
        <f>E41*F41</f>
        <v>0</v>
      </c>
      <c r="H41" s="39"/>
      <c r="J41" s="2"/>
      <c r="K41" s="73" t="s">
        <v>28</v>
      </c>
      <c r="L41" s="74"/>
      <c r="M41" s="21">
        <v>150</v>
      </c>
      <c r="N41" s="20"/>
      <c r="O41" s="12">
        <f>M41*N41</f>
        <v>0</v>
      </c>
      <c r="P41" s="5"/>
      <c r="R41" s="2"/>
      <c r="S41" s="73" t="s">
        <v>28</v>
      </c>
      <c r="T41" s="74"/>
      <c r="U41" s="21">
        <v>150</v>
      </c>
      <c r="V41" s="20"/>
      <c r="W41" s="12">
        <f>U41*V41</f>
        <v>0</v>
      </c>
      <c r="X41" s="5"/>
    </row>
    <row r="42" spans="2:24" ht="51.75" customHeight="1" x14ac:dyDescent="0.25">
      <c r="B42" s="37"/>
      <c r="C42" s="119" t="s">
        <v>29</v>
      </c>
      <c r="D42" s="120"/>
      <c r="E42" s="41">
        <v>270</v>
      </c>
      <c r="F42" s="54">
        <f>+BASIS!F42</f>
        <v>0</v>
      </c>
      <c r="G42" s="43">
        <f>E42*F42</f>
        <v>0</v>
      </c>
      <c r="H42" s="39"/>
      <c r="J42" s="2"/>
      <c r="K42" s="73" t="s">
        <v>29</v>
      </c>
      <c r="L42" s="74"/>
      <c r="M42" s="21">
        <v>270</v>
      </c>
      <c r="N42" s="20"/>
      <c r="O42" s="12">
        <f>M42*N42</f>
        <v>0</v>
      </c>
      <c r="P42" s="5"/>
      <c r="R42" s="2"/>
      <c r="S42" s="73" t="s">
        <v>29</v>
      </c>
      <c r="T42" s="74"/>
      <c r="U42" s="21">
        <v>270</v>
      </c>
      <c r="V42" s="20"/>
      <c r="W42" s="12">
        <f>U42*V42</f>
        <v>0</v>
      </c>
      <c r="X42" s="5"/>
    </row>
    <row r="43" spans="2:24" ht="51.75" customHeight="1" x14ac:dyDescent="0.25">
      <c r="B43" s="37"/>
      <c r="C43" s="119" t="s">
        <v>30</v>
      </c>
      <c r="D43" s="120"/>
      <c r="E43" s="41">
        <v>240</v>
      </c>
      <c r="F43" s="54">
        <f>+BASIS!F43</f>
        <v>0</v>
      </c>
      <c r="G43" s="43">
        <f>E43*F43</f>
        <v>0</v>
      </c>
      <c r="H43" s="39"/>
      <c r="J43" s="2"/>
      <c r="K43" s="73" t="s">
        <v>30</v>
      </c>
      <c r="L43" s="74"/>
      <c r="M43" s="21">
        <v>240</v>
      </c>
      <c r="N43" s="20"/>
      <c r="O43" s="12">
        <f>M43*N43</f>
        <v>0</v>
      </c>
      <c r="P43" s="5"/>
      <c r="R43" s="2"/>
      <c r="S43" s="73" t="s">
        <v>30</v>
      </c>
      <c r="T43" s="74"/>
      <c r="U43" s="21">
        <v>240</v>
      </c>
      <c r="V43" s="20"/>
      <c r="W43" s="12">
        <f>U43*V43</f>
        <v>0</v>
      </c>
      <c r="X43" s="5"/>
    </row>
    <row r="44" spans="2:24" ht="51.75" customHeight="1" x14ac:dyDescent="0.25">
      <c r="B44" s="37"/>
      <c r="C44" s="119" t="s">
        <v>31</v>
      </c>
      <c r="D44" s="120"/>
      <c r="E44" s="41">
        <v>100</v>
      </c>
      <c r="F44" s="54">
        <f>+BASIS!F44</f>
        <v>0</v>
      </c>
      <c r="G44" s="43">
        <f>E44*F44</f>
        <v>0</v>
      </c>
      <c r="H44" s="39"/>
      <c r="J44" s="2"/>
      <c r="K44" s="73" t="s">
        <v>31</v>
      </c>
      <c r="L44" s="74"/>
      <c r="M44" s="21">
        <v>100</v>
      </c>
      <c r="N44" s="20"/>
      <c r="O44" s="12">
        <f>M44*N44</f>
        <v>0</v>
      </c>
      <c r="P44" s="5"/>
      <c r="R44" s="2"/>
      <c r="S44" s="73" t="s">
        <v>31</v>
      </c>
      <c r="T44" s="74"/>
      <c r="U44" s="21">
        <v>100</v>
      </c>
      <c r="V44" s="20"/>
      <c r="W44" s="12">
        <f>U44*V44</f>
        <v>0</v>
      </c>
      <c r="X44" s="5"/>
    </row>
    <row r="45" spans="2:24" ht="27" customHeight="1" x14ac:dyDescent="0.2">
      <c r="B45" s="37"/>
      <c r="C45" s="38"/>
      <c r="D45" s="38"/>
      <c r="E45" s="38"/>
      <c r="F45" s="38"/>
      <c r="G45" s="38"/>
      <c r="H45" s="39"/>
      <c r="J45" s="2"/>
      <c r="P45" s="5"/>
      <c r="R45" s="2"/>
      <c r="X45" s="5"/>
    </row>
    <row r="46" spans="2:24" ht="15.75" x14ac:dyDescent="0.25">
      <c r="B46" s="37"/>
      <c r="C46" s="112" t="s">
        <v>32</v>
      </c>
      <c r="D46" s="112"/>
      <c r="E46" s="112"/>
      <c r="F46" s="112"/>
      <c r="G46" s="112"/>
      <c r="H46" s="39"/>
      <c r="J46" s="2"/>
      <c r="K46" s="83" t="s">
        <v>32</v>
      </c>
      <c r="L46" s="83"/>
      <c r="M46" s="83"/>
      <c r="N46" s="83"/>
      <c r="O46" s="83"/>
      <c r="P46" s="5"/>
      <c r="R46" s="2"/>
      <c r="S46" s="83" t="s">
        <v>32</v>
      </c>
      <c r="T46" s="83"/>
      <c r="U46" s="83"/>
      <c r="V46" s="83"/>
      <c r="W46" s="83"/>
      <c r="X46" s="5"/>
    </row>
    <row r="47" spans="2:24" ht="15.75" x14ac:dyDescent="0.25">
      <c r="B47" s="37"/>
      <c r="C47" s="40"/>
      <c r="D47" s="40"/>
      <c r="E47" s="40"/>
      <c r="F47" s="106"/>
      <c r="G47" s="106"/>
      <c r="H47" s="39"/>
      <c r="J47" s="2"/>
      <c r="K47" s="1"/>
      <c r="L47" s="1"/>
      <c r="M47" s="1"/>
      <c r="N47" s="76"/>
      <c r="O47" s="76"/>
      <c r="P47" s="5"/>
      <c r="R47" s="2"/>
      <c r="S47" s="1"/>
      <c r="T47" s="1"/>
      <c r="U47" s="1"/>
      <c r="V47" s="76"/>
      <c r="W47" s="76"/>
      <c r="X47" s="5"/>
    </row>
    <row r="48" spans="2:24" ht="27" customHeight="1" x14ac:dyDescent="0.2">
      <c r="B48" s="37"/>
      <c r="C48" s="71" t="s">
        <v>25</v>
      </c>
      <c r="D48" s="72"/>
      <c r="E48" s="24" t="s">
        <v>33</v>
      </c>
      <c r="F48" s="24" t="s">
        <v>34</v>
      </c>
      <c r="G48" s="25" t="s">
        <v>5</v>
      </c>
      <c r="H48" s="39"/>
      <c r="J48" s="2"/>
      <c r="K48" s="71" t="s">
        <v>25</v>
      </c>
      <c r="L48" s="72"/>
      <c r="M48" s="24" t="s">
        <v>33</v>
      </c>
      <c r="N48" s="24" t="s">
        <v>34</v>
      </c>
      <c r="O48" s="25" t="s">
        <v>5</v>
      </c>
      <c r="P48" s="5"/>
      <c r="R48" s="2"/>
      <c r="S48" s="71" t="s">
        <v>25</v>
      </c>
      <c r="T48" s="72"/>
      <c r="U48" s="24" t="s">
        <v>33</v>
      </c>
      <c r="V48" s="24" t="s">
        <v>34</v>
      </c>
      <c r="W48" s="25" t="s">
        <v>5</v>
      </c>
      <c r="X48" s="5"/>
    </row>
    <row r="49" spans="2:24" ht="27" customHeight="1" x14ac:dyDescent="0.25">
      <c r="B49" s="37"/>
      <c r="C49" s="119" t="s">
        <v>35</v>
      </c>
      <c r="D49" s="125"/>
      <c r="E49" s="41">
        <v>200</v>
      </c>
      <c r="F49" s="54">
        <f>+BASIS!F49</f>
        <v>0</v>
      </c>
      <c r="G49" s="43">
        <f>E49*F49</f>
        <v>0</v>
      </c>
      <c r="H49" s="39"/>
      <c r="J49" s="2"/>
      <c r="K49" s="73" t="s">
        <v>35</v>
      </c>
      <c r="L49" s="75"/>
      <c r="M49" s="21">
        <v>200</v>
      </c>
      <c r="N49" s="20"/>
      <c r="O49" s="12">
        <f>M49*N49</f>
        <v>0</v>
      </c>
      <c r="P49" s="5"/>
      <c r="R49" s="2"/>
      <c r="S49" s="73" t="s">
        <v>35</v>
      </c>
      <c r="T49" s="75"/>
      <c r="U49" s="21">
        <v>200</v>
      </c>
      <c r="V49" s="20"/>
      <c r="W49" s="12">
        <f>U49*V49</f>
        <v>0</v>
      </c>
      <c r="X49" s="5"/>
    </row>
    <row r="50" spans="2:24" ht="27" customHeight="1" x14ac:dyDescent="0.25">
      <c r="B50" s="37"/>
      <c r="C50" s="119" t="s">
        <v>36</v>
      </c>
      <c r="D50" s="125"/>
      <c r="E50" s="41">
        <v>100</v>
      </c>
      <c r="F50" s="54">
        <f>+BASIS!F50</f>
        <v>0</v>
      </c>
      <c r="G50" s="43">
        <f>E50*F50</f>
        <v>0</v>
      </c>
      <c r="H50" s="39"/>
      <c r="J50" s="2"/>
      <c r="K50" s="73" t="s">
        <v>36</v>
      </c>
      <c r="L50" s="75"/>
      <c r="M50" s="21">
        <v>100</v>
      </c>
      <c r="N50" s="20"/>
      <c r="O50" s="12">
        <f>M50*N50</f>
        <v>0</v>
      </c>
      <c r="P50" s="5"/>
      <c r="R50" s="2"/>
      <c r="S50" s="73" t="s">
        <v>36</v>
      </c>
      <c r="T50" s="75"/>
      <c r="U50" s="21">
        <v>100</v>
      </c>
      <c r="V50" s="20"/>
      <c r="W50" s="12">
        <f>U50*V50</f>
        <v>0</v>
      </c>
      <c r="X50" s="5"/>
    </row>
    <row r="51" spans="2:24" ht="15.75" x14ac:dyDescent="0.25">
      <c r="B51" s="37"/>
      <c r="C51" s="38"/>
      <c r="D51" s="38"/>
      <c r="E51" s="38"/>
      <c r="F51" s="38"/>
      <c r="G51" s="55"/>
      <c r="H51" s="56"/>
      <c r="J51" s="2"/>
      <c r="O51" s="18"/>
      <c r="P51" s="26"/>
      <c r="R51" s="2"/>
      <c r="W51" s="18"/>
      <c r="X51" s="26"/>
    </row>
    <row r="52" spans="2:24" ht="30" customHeight="1" x14ac:dyDescent="0.25">
      <c r="B52" s="37"/>
      <c r="C52" s="78" t="s">
        <v>37</v>
      </c>
      <c r="D52" s="78"/>
      <c r="E52" s="78"/>
      <c r="F52" s="78"/>
      <c r="G52" s="43">
        <f>G8+G9+G10+G16+SUM(G21:G26)+G31+G36+SUM(G41:G44)+G49+G50</f>
        <v>0</v>
      </c>
      <c r="H52" s="39"/>
      <c r="J52" s="2"/>
      <c r="K52" s="78" t="s">
        <v>37</v>
      </c>
      <c r="L52" s="78"/>
      <c r="M52" s="78"/>
      <c r="N52" s="78"/>
      <c r="O52" s="12">
        <f>O8+O9+O10+O16+SUM(O21:O26)+O31+O36+SUM(O41:O44)+O49+O50</f>
        <v>0</v>
      </c>
      <c r="P52" s="5"/>
      <c r="R52" s="2"/>
      <c r="S52" s="78" t="s">
        <v>37</v>
      </c>
      <c r="T52" s="78"/>
      <c r="U52" s="78"/>
      <c r="V52" s="78"/>
      <c r="W52" s="12">
        <f>W8+W9+W10+W16+W31+W36+SUM(W41:W44)+W49+W50</f>
        <v>0</v>
      </c>
      <c r="X52" s="5"/>
    </row>
    <row r="53" spans="2:24" x14ac:dyDescent="0.2">
      <c r="B53" s="37"/>
      <c r="C53" s="38"/>
      <c r="D53" s="38"/>
      <c r="E53" s="38"/>
      <c r="F53" s="38"/>
      <c r="G53" s="38"/>
      <c r="H53" s="39"/>
      <c r="J53" s="2"/>
      <c r="P53" s="5"/>
      <c r="R53" s="2"/>
      <c r="X53" s="5"/>
    </row>
    <row r="54" spans="2:24" ht="15.75" x14ac:dyDescent="0.25">
      <c r="B54" s="37"/>
      <c r="C54" s="57" t="s">
        <v>38</v>
      </c>
      <c r="D54" s="57"/>
      <c r="E54" s="57"/>
      <c r="F54" s="57"/>
      <c r="G54" s="38"/>
      <c r="H54" s="39"/>
      <c r="J54" s="2"/>
      <c r="K54" s="7" t="s">
        <v>38</v>
      </c>
      <c r="L54" s="7"/>
      <c r="M54" s="7"/>
      <c r="N54" s="7"/>
      <c r="P54" s="5"/>
      <c r="R54" s="2"/>
      <c r="S54" s="7" t="s">
        <v>38</v>
      </c>
      <c r="T54" s="7"/>
      <c r="U54" s="7"/>
      <c r="V54" s="7"/>
      <c r="X54" s="5"/>
    </row>
    <row r="55" spans="2:24" ht="15.75" x14ac:dyDescent="0.25">
      <c r="B55" s="37"/>
      <c r="C55" s="123" t="s">
        <v>39</v>
      </c>
      <c r="D55" s="123"/>
      <c r="E55" s="123"/>
      <c r="F55" s="57"/>
      <c r="G55" s="38"/>
      <c r="H55" s="39"/>
      <c r="J55" s="2"/>
      <c r="K55" s="77" t="s">
        <v>39</v>
      </c>
      <c r="L55" s="77"/>
      <c r="M55" s="77"/>
      <c r="N55" s="7"/>
      <c r="P55" s="5"/>
      <c r="R55" s="2"/>
      <c r="S55" s="77" t="s">
        <v>39</v>
      </c>
      <c r="T55" s="77"/>
      <c r="U55" s="77"/>
      <c r="V55" s="7"/>
      <c r="X55" s="5"/>
    </row>
    <row r="56" spans="2:24" ht="15.75" x14ac:dyDescent="0.25">
      <c r="B56" s="37"/>
      <c r="C56" s="58"/>
      <c r="D56" s="58"/>
      <c r="E56" s="58"/>
      <c r="F56" s="57"/>
      <c r="G56" s="38"/>
      <c r="H56" s="39"/>
      <c r="J56" s="2"/>
      <c r="K56" s="27"/>
      <c r="L56" s="27"/>
      <c r="M56" s="27"/>
      <c r="N56" s="7"/>
      <c r="P56" s="5"/>
      <c r="R56" s="2"/>
      <c r="S56" s="27"/>
      <c r="T56" s="27"/>
      <c r="U56" s="27"/>
      <c r="V56" s="7"/>
      <c r="X56" s="5"/>
    </row>
    <row r="57" spans="2:24" ht="15.75" customHeight="1" x14ac:dyDescent="0.2">
      <c r="B57" s="37"/>
      <c r="C57" s="124" t="s">
        <v>40</v>
      </c>
      <c r="D57" s="121"/>
      <c r="E57" s="121"/>
      <c r="F57" s="121"/>
      <c r="G57" s="121"/>
      <c r="H57" s="39"/>
      <c r="J57" s="2"/>
      <c r="K57" s="68" t="s">
        <v>40</v>
      </c>
      <c r="L57" s="69"/>
      <c r="M57" s="69"/>
      <c r="N57" s="69"/>
      <c r="O57" s="69"/>
      <c r="P57" s="5"/>
      <c r="R57" s="2"/>
      <c r="S57" s="68" t="s">
        <v>40</v>
      </c>
      <c r="T57" s="69"/>
      <c r="U57" s="69"/>
      <c r="V57" s="69"/>
      <c r="W57" s="69"/>
      <c r="X57" s="5"/>
    </row>
    <row r="58" spans="2:24" ht="15.75" customHeight="1" x14ac:dyDescent="0.2">
      <c r="B58" s="37"/>
      <c r="C58" s="121"/>
      <c r="D58" s="121"/>
      <c r="E58" s="121"/>
      <c r="F58" s="121"/>
      <c r="G58" s="121"/>
      <c r="H58" s="39"/>
      <c r="J58" s="2"/>
      <c r="K58" s="69"/>
      <c r="L58" s="69"/>
      <c r="M58" s="69"/>
      <c r="N58" s="69"/>
      <c r="O58" s="69"/>
      <c r="P58" s="5"/>
      <c r="R58" s="2"/>
      <c r="S58" s="69"/>
      <c r="T58" s="69"/>
      <c r="U58" s="69"/>
      <c r="V58" s="69"/>
      <c r="W58" s="69"/>
      <c r="X58" s="5"/>
    </row>
    <row r="59" spans="2:24" x14ac:dyDescent="0.2">
      <c r="B59" s="37"/>
      <c r="C59" s="121" t="s">
        <v>41</v>
      </c>
      <c r="D59" s="122"/>
      <c r="E59" s="122"/>
      <c r="F59" s="122"/>
      <c r="G59" s="122"/>
      <c r="H59" s="39"/>
      <c r="J59" s="2"/>
      <c r="K59" s="69" t="s">
        <v>41</v>
      </c>
      <c r="L59" s="70"/>
      <c r="M59" s="70"/>
      <c r="N59" s="70"/>
      <c r="O59" s="70"/>
      <c r="P59" s="5"/>
      <c r="R59" s="2"/>
      <c r="S59" s="69" t="s">
        <v>41</v>
      </c>
      <c r="T59" s="70"/>
      <c r="U59" s="70"/>
      <c r="V59" s="70"/>
      <c r="W59" s="70"/>
      <c r="X59" s="5"/>
    </row>
    <row r="60" spans="2:24" ht="15.75" x14ac:dyDescent="0.25">
      <c r="B60" s="59"/>
      <c r="C60" s="60"/>
      <c r="D60" s="60"/>
      <c r="E60" s="60"/>
      <c r="F60" s="61"/>
      <c r="G60" s="61"/>
      <c r="H60" s="62"/>
      <c r="J60" s="11"/>
      <c r="K60" s="8"/>
      <c r="L60" s="8"/>
      <c r="M60" s="8"/>
      <c r="N60" s="9"/>
      <c r="O60" s="9"/>
      <c r="P60" s="10"/>
      <c r="R60" s="11"/>
      <c r="S60" s="8"/>
      <c r="T60" s="8"/>
      <c r="U60" s="8"/>
      <c r="V60" s="9"/>
      <c r="W60" s="9"/>
      <c r="X60" s="10"/>
    </row>
    <row r="62" spans="2:24" ht="15.75" thickBot="1" x14ac:dyDescent="0.25"/>
    <row r="63" spans="2:24" ht="39.75" customHeight="1" thickBot="1" x14ac:dyDescent="0.35">
      <c r="B63" s="100" t="s">
        <v>48</v>
      </c>
      <c r="C63" s="101"/>
      <c r="D63" s="101"/>
      <c r="E63" s="101"/>
      <c r="F63" s="102"/>
      <c r="G63" s="35">
        <f>+G52/365*269+O52/365*1018</f>
        <v>0</v>
      </c>
    </row>
    <row r="64" spans="2:24" ht="39.75" customHeight="1" thickBot="1" x14ac:dyDescent="0.35">
      <c r="B64" s="103" t="s">
        <v>49</v>
      </c>
      <c r="C64" s="104"/>
      <c r="D64" s="104"/>
      <c r="E64" s="104"/>
      <c r="F64" s="105"/>
      <c r="G64" s="35">
        <f>+W52/365*441</f>
        <v>0</v>
      </c>
    </row>
    <row r="65" spans="2:7" ht="39.75" customHeight="1" thickBot="1" x14ac:dyDescent="0.35">
      <c r="B65" s="65" t="s">
        <v>51</v>
      </c>
      <c r="C65" s="66"/>
      <c r="D65" s="66"/>
      <c r="E65" s="66"/>
      <c r="F65" s="67"/>
      <c r="G65" s="64">
        <f>+G63+G64</f>
        <v>0</v>
      </c>
    </row>
    <row r="83" spans="3:23" ht="15.75" x14ac:dyDescent="0.25">
      <c r="C83" s="1"/>
      <c r="D83" s="1"/>
      <c r="E83" s="4"/>
      <c r="F83" s="1"/>
      <c r="G83" s="1"/>
      <c r="K83" s="1"/>
      <c r="L83" s="1"/>
      <c r="M83" s="4"/>
      <c r="N83" s="1"/>
      <c r="O83" s="1"/>
      <c r="S83" s="1"/>
      <c r="T83" s="1"/>
      <c r="U83" s="4"/>
      <c r="V83" s="1"/>
      <c r="W83" s="1"/>
    </row>
    <row r="84" spans="3:23" ht="15.75" x14ac:dyDescent="0.25">
      <c r="C84" s="1"/>
      <c r="D84" s="1"/>
      <c r="E84" s="4"/>
      <c r="F84" s="1"/>
      <c r="G84" s="1"/>
      <c r="K84" s="1"/>
      <c r="L84" s="1"/>
      <c r="M84" s="4"/>
      <c r="N84" s="1"/>
      <c r="O84" s="1"/>
      <c r="S84" s="1"/>
      <c r="T84" s="1"/>
      <c r="U84" s="4"/>
      <c r="V84" s="1"/>
      <c r="W84" s="1"/>
    </row>
    <row r="88" spans="3:23" ht="15.75" x14ac:dyDescent="0.25">
      <c r="C88" s="1"/>
      <c r="D88" s="1"/>
      <c r="E88" s="1"/>
      <c r="F88" s="1"/>
      <c r="G88" s="1"/>
      <c r="K88" s="1"/>
      <c r="L88" s="1"/>
      <c r="M88" s="1"/>
      <c r="N88" s="1"/>
      <c r="O88" s="1"/>
      <c r="S88" s="1"/>
      <c r="T88" s="1"/>
      <c r="U88" s="1"/>
      <c r="V88" s="1"/>
      <c r="W88" s="1"/>
    </row>
    <row r="89" spans="3:23" ht="15.75" x14ac:dyDescent="0.25">
      <c r="F89" s="1"/>
      <c r="G89" s="1"/>
      <c r="N89" s="1"/>
      <c r="O89" s="1"/>
      <c r="V89" s="1"/>
      <c r="W89" s="1"/>
    </row>
    <row r="90" spans="3:23" ht="15.75" x14ac:dyDescent="0.25">
      <c r="F90" s="1"/>
      <c r="G90" s="1"/>
      <c r="N90" s="1"/>
      <c r="O90" s="1"/>
      <c r="V90" s="1"/>
      <c r="W90" s="1"/>
    </row>
    <row r="91" spans="3:23" ht="15.75" x14ac:dyDescent="0.25">
      <c r="C91" s="4"/>
      <c r="D91" s="4"/>
      <c r="E91" s="4"/>
      <c r="F91" s="6"/>
      <c r="K91" s="4"/>
      <c r="L91" s="4"/>
      <c r="M91" s="4"/>
      <c r="N91" s="6"/>
      <c r="S91" s="4"/>
      <c r="T91" s="4"/>
      <c r="U91" s="4"/>
      <c r="V91" s="6"/>
    </row>
    <row r="92" spans="3:23" ht="15.75" x14ac:dyDescent="0.25">
      <c r="C92" s="4"/>
      <c r="D92" s="4"/>
      <c r="E92" s="4"/>
      <c r="F92" s="6"/>
      <c r="K92" s="4"/>
      <c r="L92" s="4"/>
      <c r="M92" s="4"/>
      <c r="N92" s="6"/>
      <c r="S92" s="4"/>
      <c r="T92" s="4"/>
      <c r="U92" s="4"/>
      <c r="V92" s="6"/>
    </row>
    <row r="98" spans="3:23" ht="15.75" x14ac:dyDescent="0.25">
      <c r="C98" s="4"/>
      <c r="D98" s="4"/>
      <c r="E98" s="4"/>
      <c r="F98" s="4"/>
      <c r="G98" s="4"/>
      <c r="K98" s="4"/>
      <c r="L98" s="4"/>
      <c r="M98" s="4"/>
      <c r="N98" s="4"/>
      <c r="O98" s="4"/>
      <c r="S98" s="4"/>
      <c r="T98" s="4"/>
      <c r="U98" s="4"/>
      <c r="V98" s="4"/>
      <c r="W98" s="4"/>
    </row>
    <row r="99" spans="3:23" ht="15.75" x14ac:dyDescent="0.25">
      <c r="C99" s="4"/>
      <c r="D99" s="4"/>
      <c r="E99" s="4"/>
      <c r="F99" s="6"/>
      <c r="K99" s="4"/>
      <c r="L99" s="4"/>
      <c r="M99" s="4"/>
      <c r="N99" s="6"/>
      <c r="S99" s="4"/>
      <c r="T99" s="4"/>
      <c r="U99" s="4"/>
      <c r="V99" s="6"/>
    </row>
    <row r="100" spans="3:23" ht="15.75" x14ac:dyDescent="0.25">
      <c r="C100" s="4"/>
      <c r="D100" s="4"/>
      <c r="E100" s="4"/>
      <c r="F100" s="6"/>
      <c r="K100" s="4"/>
      <c r="L100" s="4"/>
      <c r="M100" s="4"/>
      <c r="N100" s="6"/>
      <c r="S100" s="4"/>
      <c r="T100" s="4"/>
      <c r="U100" s="4"/>
      <c r="V100" s="6"/>
    </row>
    <row r="101" spans="3:23" ht="15.75" x14ac:dyDescent="0.25">
      <c r="C101" s="4"/>
      <c r="D101" s="4"/>
      <c r="E101" s="4"/>
      <c r="F101" s="6"/>
      <c r="K101" s="4"/>
      <c r="L101" s="4"/>
      <c r="M101" s="4"/>
      <c r="N101" s="6"/>
      <c r="S101" s="4"/>
      <c r="T101" s="4"/>
      <c r="U101" s="4"/>
      <c r="V101" s="6"/>
    </row>
    <row r="102" spans="3:23" ht="15.75" x14ac:dyDescent="0.25">
      <c r="C102" s="4"/>
      <c r="D102" s="4"/>
      <c r="E102" s="4"/>
      <c r="F102" s="6"/>
      <c r="K102" s="4"/>
      <c r="L102" s="4"/>
      <c r="M102" s="4"/>
      <c r="N102" s="6"/>
      <c r="S102" s="4"/>
      <c r="T102" s="4"/>
      <c r="U102" s="4"/>
      <c r="V102" s="6"/>
    </row>
    <row r="103" spans="3:23" ht="15.75" x14ac:dyDescent="0.25">
      <c r="C103" s="4"/>
      <c r="D103" s="4"/>
      <c r="E103" s="4"/>
      <c r="F103" s="6"/>
      <c r="K103" s="4"/>
      <c r="L103" s="4"/>
      <c r="M103" s="4"/>
      <c r="N103" s="6"/>
      <c r="S103" s="4"/>
      <c r="T103" s="4"/>
      <c r="U103" s="4"/>
      <c r="V103" s="6"/>
    </row>
    <row r="104" spans="3:23" ht="15.75" x14ac:dyDescent="0.25">
      <c r="C104" s="4"/>
      <c r="D104" s="4"/>
      <c r="E104" s="4"/>
      <c r="F104" s="6"/>
      <c r="K104" s="4"/>
      <c r="L104" s="4"/>
      <c r="M104" s="4"/>
      <c r="N104" s="6"/>
      <c r="S104" s="4"/>
      <c r="T104" s="4"/>
      <c r="U104" s="4"/>
      <c r="V104" s="6"/>
    </row>
    <row r="106" spans="3:23" ht="15.75" x14ac:dyDescent="0.25">
      <c r="F106" s="1"/>
      <c r="N106" s="1"/>
      <c r="V106" s="1"/>
    </row>
    <row r="107" spans="3:23" ht="15.75" x14ac:dyDescent="0.25">
      <c r="F107" s="1"/>
      <c r="N107" s="1"/>
      <c r="V107" s="1"/>
    </row>
    <row r="130" spans="3:23" ht="15.75" x14ac:dyDescent="0.25">
      <c r="C130" s="1"/>
      <c r="D130" s="1"/>
      <c r="E130" s="4"/>
      <c r="F130" s="1"/>
      <c r="G130" s="1"/>
      <c r="K130" s="1"/>
      <c r="L130" s="1"/>
      <c r="M130" s="4"/>
      <c r="N130" s="1"/>
      <c r="O130" s="1"/>
      <c r="S130" s="1"/>
      <c r="T130" s="1"/>
      <c r="U130" s="4"/>
      <c r="V130" s="1"/>
      <c r="W130" s="1"/>
    </row>
    <row r="131" spans="3:23" ht="15.75" x14ac:dyDescent="0.25">
      <c r="C131" s="1"/>
      <c r="D131" s="1"/>
      <c r="E131" s="4"/>
      <c r="F131" s="1"/>
      <c r="G131" s="1"/>
      <c r="K131" s="1"/>
      <c r="L131" s="1"/>
      <c r="M131" s="4"/>
      <c r="N131" s="1"/>
      <c r="O131" s="1"/>
      <c r="S131" s="1"/>
      <c r="T131" s="1"/>
      <c r="U131" s="4"/>
      <c r="V131" s="1"/>
      <c r="W131" s="1"/>
    </row>
    <row r="135" spans="3:23" ht="15.75" x14ac:dyDescent="0.25">
      <c r="C135" s="1"/>
      <c r="D135" s="1"/>
      <c r="E135" s="1"/>
      <c r="F135" s="1"/>
      <c r="G135" s="1"/>
      <c r="K135" s="1"/>
      <c r="L135" s="1"/>
      <c r="M135" s="1"/>
      <c r="N135" s="1"/>
      <c r="O135" s="1"/>
      <c r="S135" s="1"/>
      <c r="T135" s="1"/>
      <c r="U135" s="1"/>
      <c r="V135" s="1"/>
      <c r="W135" s="1"/>
    </row>
    <row r="136" spans="3:23" ht="15.75" x14ac:dyDescent="0.25">
      <c r="F136" s="1"/>
      <c r="G136" s="1"/>
      <c r="N136" s="1"/>
      <c r="O136" s="1"/>
      <c r="V136" s="1"/>
      <c r="W136" s="1"/>
    </row>
    <row r="137" spans="3:23" ht="15.75" x14ac:dyDescent="0.25">
      <c r="F137" s="1"/>
      <c r="G137" s="1"/>
      <c r="N137" s="1"/>
      <c r="O137" s="1"/>
      <c r="V137" s="1"/>
      <c r="W137" s="1"/>
    </row>
    <row r="138" spans="3:23" ht="15.75" x14ac:dyDescent="0.25">
      <c r="C138" s="4"/>
      <c r="D138" s="4"/>
      <c r="E138" s="4"/>
      <c r="F138" s="6"/>
      <c r="K138" s="4"/>
      <c r="L138" s="4"/>
      <c r="M138" s="4"/>
      <c r="N138" s="6"/>
      <c r="S138" s="4"/>
      <c r="T138" s="4"/>
      <c r="U138" s="4"/>
      <c r="V138" s="6"/>
    </row>
    <row r="139" spans="3:23" ht="15.75" x14ac:dyDescent="0.25">
      <c r="C139" s="4"/>
      <c r="D139" s="4"/>
      <c r="E139" s="4"/>
      <c r="F139" s="6"/>
      <c r="K139" s="4"/>
      <c r="L139" s="4"/>
      <c r="M139" s="4"/>
      <c r="N139" s="6"/>
      <c r="S139" s="4"/>
      <c r="T139" s="4"/>
      <c r="U139" s="4"/>
      <c r="V139" s="6"/>
    </row>
    <row r="145" spans="3:23" ht="15.75" x14ac:dyDescent="0.25">
      <c r="C145" s="4"/>
      <c r="D145" s="4"/>
      <c r="E145" s="4"/>
      <c r="F145" s="4"/>
      <c r="G145" s="4"/>
      <c r="K145" s="4"/>
      <c r="L145" s="4"/>
      <c r="M145" s="4"/>
      <c r="N145" s="4"/>
      <c r="O145" s="4"/>
      <c r="S145" s="4"/>
      <c r="T145" s="4"/>
      <c r="U145" s="4"/>
      <c r="V145" s="4"/>
      <c r="W145" s="4"/>
    </row>
    <row r="146" spans="3:23" ht="15.75" x14ac:dyDescent="0.25">
      <c r="C146" s="4"/>
      <c r="D146" s="4"/>
      <c r="E146" s="4"/>
      <c r="F146" s="6"/>
      <c r="K146" s="4"/>
      <c r="L146" s="4"/>
      <c r="M146" s="4"/>
      <c r="N146" s="6"/>
      <c r="S146" s="4"/>
      <c r="T146" s="4"/>
      <c r="U146" s="4"/>
      <c r="V146" s="6"/>
    </row>
    <row r="147" spans="3:23" ht="15.75" x14ac:dyDescent="0.25">
      <c r="C147" s="4"/>
      <c r="D147" s="4"/>
      <c r="E147" s="4"/>
      <c r="F147" s="6"/>
      <c r="K147" s="4"/>
      <c r="L147" s="4"/>
      <c r="M147" s="4"/>
      <c r="N147" s="6"/>
      <c r="S147" s="4"/>
      <c r="T147" s="4"/>
      <c r="U147" s="4"/>
      <c r="V147" s="6"/>
    </row>
    <row r="148" spans="3:23" ht="15.75" x14ac:dyDescent="0.25">
      <c r="C148" s="4"/>
      <c r="D148" s="4"/>
      <c r="E148" s="4"/>
      <c r="F148" s="6"/>
      <c r="K148" s="4"/>
      <c r="L148" s="4"/>
      <c r="M148" s="4"/>
      <c r="N148" s="6"/>
      <c r="S148" s="4"/>
      <c r="T148" s="4"/>
      <c r="U148" s="4"/>
      <c r="V148" s="6"/>
    </row>
    <row r="149" spans="3:23" ht="27.75" customHeight="1" x14ac:dyDescent="0.2"/>
    <row r="150" spans="3:23" ht="30.75" customHeight="1" x14ac:dyDescent="0.25">
      <c r="F150" s="1"/>
      <c r="N150" s="1"/>
      <c r="V150" s="1"/>
    </row>
    <row r="151" spans="3:23" ht="30.75" customHeight="1" x14ac:dyDescent="0.25">
      <c r="F151" s="1"/>
      <c r="N151" s="1"/>
      <c r="V151" s="1"/>
    </row>
    <row r="152" spans="3:23" ht="30.75" customHeight="1" x14ac:dyDescent="0.2"/>
    <row r="159" spans="3:23" ht="15.75" x14ac:dyDescent="0.25">
      <c r="C159" s="1"/>
      <c r="D159" s="1"/>
      <c r="E159" s="1"/>
      <c r="F159" s="1"/>
      <c r="G159" s="1"/>
      <c r="K159" s="1"/>
      <c r="L159" s="1"/>
      <c r="M159" s="1"/>
      <c r="N159" s="1"/>
      <c r="O159" s="1"/>
      <c r="S159" s="1"/>
      <c r="T159" s="1"/>
      <c r="U159" s="1"/>
      <c r="V159" s="1"/>
      <c r="W159" s="1"/>
    </row>
    <row r="160" spans="3:23" ht="15.75" x14ac:dyDescent="0.25">
      <c r="C160" s="1"/>
      <c r="D160" s="1"/>
      <c r="E160" s="1"/>
      <c r="F160" s="1"/>
      <c r="G160" s="1"/>
      <c r="K160" s="1"/>
      <c r="L160" s="1"/>
      <c r="M160" s="1"/>
      <c r="N160" s="1"/>
      <c r="O160" s="1"/>
      <c r="S160" s="1"/>
      <c r="T160" s="1"/>
      <c r="U160" s="1"/>
      <c r="V160" s="1"/>
      <c r="W160" s="1"/>
    </row>
    <row r="163" spans="3:23" ht="18" customHeight="1" x14ac:dyDescent="0.2"/>
    <row r="164" spans="3:23" ht="18" customHeight="1" x14ac:dyDescent="0.25">
      <c r="C164" s="1"/>
      <c r="D164" s="1"/>
      <c r="E164" s="1"/>
      <c r="F164" s="1"/>
      <c r="G164" s="1"/>
      <c r="K164" s="1"/>
      <c r="L164" s="1"/>
      <c r="M164" s="1"/>
      <c r="N164" s="1"/>
      <c r="O164" s="1"/>
      <c r="S164" s="1"/>
      <c r="T164" s="1"/>
      <c r="U164" s="1"/>
      <c r="V164" s="1"/>
      <c r="W164" s="1"/>
    </row>
    <row r="165" spans="3:23" ht="18" customHeight="1" x14ac:dyDescent="0.25">
      <c r="F165" s="1"/>
      <c r="G165" s="1"/>
      <c r="N165" s="1"/>
      <c r="O165" s="1"/>
      <c r="V165" s="1"/>
      <c r="W165" s="1"/>
    </row>
    <row r="166" spans="3:23" ht="15.75" x14ac:dyDescent="0.25">
      <c r="F166" s="1"/>
      <c r="G166" s="1"/>
      <c r="N166" s="1"/>
      <c r="O166" s="1"/>
      <c r="V166" s="1"/>
      <c r="W166" s="1"/>
    </row>
    <row r="167" spans="3:23" ht="15.75" x14ac:dyDescent="0.25">
      <c r="C167" s="4"/>
      <c r="D167" s="4"/>
      <c r="E167" s="4"/>
      <c r="F167" s="6"/>
      <c r="K167" s="4"/>
      <c r="L167" s="4"/>
      <c r="M167" s="4"/>
      <c r="N167" s="6"/>
      <c r="S167" s="4"/>
      <c r="T167" s="4"/>
      <c r="U167" s="4"/>
      <c r="V167" s="6"/>
    </row>
    <row r="168" spans="3:23" ht="15.75" x14ac:dyDescent="0.25">
      <c r="C168" s="4"/>
      <c r="D168" s="4"/>
      <c r="E168" s="4"/>
      <c r="F168" s="6"/>
      <c r="K168" s="4"/>
      <c r="L168" s="4"/>
      <c r="M168" s="4"/>
      <c r="N168" s="6"/>
      <c r="S168" s="4"/>
      <c r="T168" s="4"/>
      <c r="U168" s="4"/>
      <c r="V168" s="6"/>
    </row>
    <row r="169" spans="3:23" ht="15.75" x14ac:dyDescent="0.25">
      <c r="C169" s="4"/>
      <c r="D169" s="4"/>
      <c r="E169" s="4"/>
      <c r="F169" s="6"/>
      <c r="K169" s="4"/>
      <c r="L169" s="4"/>
      <c r="M169" s="4"/>
      <c r="N169" s="6"/>
      <c r="S169" s="4"/>
      <c r="T169" s="4"/>
      <c r="U169" s="4"/>
      <c r="V169" s="6"/>
    </row>
    <row r="170" spans="3:23" ht="12.75" customHeight="1" x14ac:dyDescent="0.25">
      <c r="C170" s="4"/>
      <c r="D170" s="4"/>
      <c r="E170" s="4"/>
      <c r="F170" s="6"/>
      <c r="K170" s="4"/>
      <c r="L170" s="4"/>
      <c r="M170" s="4"/>
      <c r="N170" s="6"/>
      <c r="S170" s="4"/>
      <c r="T170" s="4"/>
      <c r="U170" s="4"/>
      <c r="V170" s="6"/>
    </row>
    <row r="171" spans="3:23" ht="30.75" customHeight="1" x14ac:dyDescent="0.2"/>
    <row r="172" spans="3:23" ht="30.75" customHeight="1" x14ac:dyDescent="0.2"/>
    <row r="173" spans="3:23" ht="30.75" customHeight="1" x14ac:dyDescent="0.2"/>
    <row r="174" spans="3:23" ht="30.75" customHeight="1" x14ac:dyDescent="0.2"/>
    <row r="176" spans="3:23" ht="15.75" x14ac:dyDescent="0.25">
      <c r="C176" s="4"/>
      <c r="D176" s="4"/>
      <c r="E176" s="4"/>
      <c r="F176" s="4"/>
      <c r="G176" s="4"/>
      <c r="K176" s="4"/>
      <c r="L176" s="4"/>
      <c r="M176" s="4"/>
      <c r="N176" s="4"/>
      <c r="O176" s="4"/>
      <c r="S176" s="4"/>
      <c r="T176" s="4"/>
      <c r="U176" s="4"/>
      <c r="V176" s="4"/>
      <c r="W176" s="4"/>
    </row>
    <row r="177" spans="3:22" ht="15.75" x14ac:dyDescent="0.25">
      <c r="C177" s="4"/>
      <c r="D177" s="4"/>
      <c r="E177" s="4"/>
      <c r="F177" s="6"/>
      <c r="K177" s="4"/>
      <c r="L177" s="4"/>
      <c r="M177" s="4"/>
      <c r="N177" s="6"/>
      <c r="S177" s="4"/>
      <c r="T177" s="4"/>
      <c r="U177" s="4"/>
      <c r="V177" s="6"/>
    </row>
    <row r="178" spans="3:22" ht="15.75" x14ac:dyDescent="0.25">
      <c r="C178" s="4"/>
      <c r="D178" s="4"/>
      <c r="E178" s="4"/>
      <c r="F178" s="6"/>
      <c r="K178" s="4"/>
      <c r="L178" s="4"/>
      <c r="M178" s="4"/>
      <c r="N178" s="6"/>
      <c r="S178" s="4"/>
      <c r="T178" s="4"/>
      <c r="U178" s="4"/>
      <c r="V178" s="6"/>
    </row>
    <row r="179" spans="3:22" ht="15.75" x14ac:dyDescent="0.25">
      <c r="C179" s="4"/>
      <c r="D179" s="4"/>
      <c r="E179" s="4"/>
      <c r="F179" s="6"/>
      <c r="K179" s="4"/>
      <c r="L179" s="4"/>
      <c r="M179" s="4"/>
      <c r="N179" s="6"/>
      <c r="S179" s="4"/>
      <c r="T179" s="4"/>
      <c r="U179" s="4"/>
      <c r="V179" s="6"/>
    </row>
    <row r="180" spans="3:22" ht="27.75" customHeight="1" x14ac:dyDescent="0.25">
      <c r="C180" s="4"/>
      <c r="D180" s="4"/>
      <c r="E180" s="4"/>
      <c r="F180" s="6"/>
      <c r="K180" s="4"/>
      <c r="L180" s="4"/>
      <c r="M180" s="4"/>
      <c r="N180" s="6"/>
      <c r="S180" s="4"/>
      <c r="T180" s="4"/>
      <c r="U180" s="4"/>
      <c r="V180" s="6"/>
    </row>
    <row r="181" spans="3:22" ht="30.75" customHeight="1" x14ac:dyDescent="0.25">
      <c r="C181" s="4"/>
      <c r="D181" s="4"/>
      <c r="E181" s="4"/>
      <c r="F181" s="6"/>
      <c r="K181" s="4"/>
      <c r="L181" s="4"/>
      <c r="M181" s="4"/>
      <c r="N181" s="6"/>
      <c r="S181" s="4"/>
      <c r="T181" s="4"/>
      <c r="U181" s="4"/>
      <c r="V181" s="6"/>
    </row>
    <row r="182" spans="3:22" ht="30.75" customHeight="1" x14ac:dyDescent="0.25">
      <c r="C182" s="4"/>
      <c r="D182" s="4"/>
      <c r="E182" s="4"/>
      <c r="F182" s="6"/>
      <c r="K182" s="4"/>
      <c r="L182" s="4"/>
      <c r="M182" s="4"/>
      <c r="N182" s="6"/>
      <c r="S182" s="4"/>
      <c r="T182" s="4"/>
      <c r="U182" s="4"/>
      <c r="V182" s="6"/>
    </row>
    <row r="183" spans="3:22" ht="30.75" customHeight="1" x14ac:dyDescent="0.25">
      <c r="C183" s="4"/>
      <c r="D183" s="4"/>
      <c r="E183" s="4"/>
      <c r="F183" s="6"/>
      <c r="K183" s="4"/>
      <c r="L183" s="4"/>
      <c r="M183" s="4"/>
      <c r="N183" s="6"/>
      <c r="S183" s="4"/>
      <c r="T183" s="4"/>
      <c r="U183" s="4"/>
      <c r="V183" s="6"/>
    </row>
    <row r="184" spans="3:22" ht="30.75" customHeight="1" x14ac:dyDescent="0.25">
      <c r="C184" s="4"/>
      <c r="D184" s="4"/>
      <c r="E184" s="4"/>
      <c r="F184" s="6"/>
      <c r="K184" s="4"/>
      <c r="L184" s="4"/>
      <c r="M184" s="4"/>
      <c r="N184" s="6"/>
      <c r="S184" s="4"/>
      <c r="T184" s="4"/>
      <c r="U184" s="4"/>
      <c r="V184" s="6"/>
    </row>
    <row r="185" spans="3:22" ht="30.75" customHeight="1" x14ac:dyDescent="0.25">
      <c r="C185" s="4"/>
      <c r="D185" s="4"/>
      <c r="E185" s="4"/>
      <c r="F185" s="6"/>
      <c r="K185" s="4"/>
      <c r="L185" s="4"/>
      <c r="M185" s="4"/>
      <c r="N185" s="6"/>
      <c r="S185" s="4"/>
      <c r="T185" s="4"/>
      <c r="U185" s="4"/>
      <c r="V185" s="6"/>
    </row>
    <row r="186" spans="3:22" ht="30.75" customHeight="1" x14ac:dyDescent="0.2"/>
    <row r="187" spans="3:22" ht="30.75" customHeight="1" x14ac:dyDescent="0.25">
      <c r="F187" s="1"/>
      <c r="N187" s="1"/>
      <c r="V187" s="1"/>
    </row>
    <row r="188" spans="3:22" ht="30.75" customHeight="1" x14ac:dyDescent="0.25">
      <c r="F188" s="1"/>
      <c r="N188" s="1"/>
      <c r="V188" s="1"/>
    </row>
    <row r="189" spans="3:22" ht="30.75" customHeight="1" x14ac:dyDescent="0.2"/>
  </sheetData>
  <mergeCells count="117">
    <mergeCell ref="B63:F63"/>
    <mergeCell ref="B64:F64"/>
    <mergeCell ref="S49:T49"/>
    <mergeCell ref="S50:T50"/>
    <mergeCell ref="S52:V52"/>
    <mergeCell ref="S55:U55"/>
    <mergeCell ref="S57:W58"/>
    <mergeCell ref="S59:W59"/>
    <mergeCell ref="S42:T42"/>
    <mergeCell ref="S43:T43"/>
    <mergeCell ref="S44:T44"/>
    <mergeCell ref="S46:W46"/>
    <mergeCell ref="V47:W47"/>
    <mergeCell ref="S48:T48"/>
    <mergeCell ref="C49:D49"/>
    <mergeCell ref="K49:L49"/>
    <mergeCell ref="C50:D50"/>
    <mergeCell ref="K50:L50"/>
    <mergeCell ref="C44:D44"/>
    <mergeCell ref="K44:L44"/>
    <mergeCell ref="C46:G46"/>
    <mergeCell ref="K46:O46"/>
    <mergeCell ref="F47:G47"/>
    <mergeCell ref="N47:O47"/>
    <mergeCell ref="S35:U35"/>
    <mergeCell ref="S36:U36"/>
    <mergeCell ref="S38:W38"/>
    <mergeCell ref="V39:W39"/>
    <mergeCell ref="S40:T40"/>
    <mergeCell ref="S41:T41"/>
    <mergeCell ref="V29:W29"/>
    <mergeCell ref="S30:U30"/>
    <mergeCell ref="S31:U31"/>
    <mergeCell ref="S32:W32"/>
    <mergeCell ref="S33:W33"/>
    <mergeCell ref="V34:W34"/>
    <mergeCell ref="V19:W19"/>
    <mergeCell ref="S20:T20"/>
    <mergeCell ref="S21:T21"/>
    <mergeCell ref="S25:T25"/>
    <mergeCell ref="S26:T26"/>
    <mergeCell ref="S28:W28"/>
    <mergeCell ref="C59:G59"/>
    <mergeCell ref="K59:O59"/>
    <mergeCell ref="R3:X3"/>
    <mergeCell ref="V6:W6"/>
    <mergeCell ref="S8:S9"/>
    <mergeCell ref="U8:U9"/>
    <mergeCell ref="S11:T11"/>
    <mergeCell ref="S13:W13"/>
    <mergeCell ref="V14:W14"/>
    <mergeCell ref="S18:W18"/>
    <mergeCell ref="C52:F52"/>
    <mergeCell ref="K52:N52"/>
    <mergeCell ref="C55:E55"/>
    <mergeCell ref="K55:M55"/>
    <mergeCell ref="C57:G58"/>
    <mergeCell ref="K57:O58"/>
    <mergeCell ref="C48:D48"/>
    <mergeCell ref="K48:L48"/>
    <mergeCell ref="C41:D41"/>
    <mergeCell ref="K41:L41"/>
    <mergeCell ref="C42:D42"/>
    <mergeCell ref="K42:L42"/>
    <mergeCell ref="C43:D43"/>
    <mergeCell ref="K43:L43"/>
    <mergeCell ref="C38:G38"/>
    <mergeCell ref="K38:O38"/>
    <mergeCell ref="F39:G39"/>
    <mergeCell ref="N39:O39"/>
    <mergeCell ref="C40:D40"/>
    <mergeCell ref="K40:L40"/>
    <mergeCell ref="F34:G34"/>
    <mergeCell ref="N34:O34"/>
    <mergeCell ref="C35:E35"/>
    <mergeCell ref="K35:M35"/>
    <mergeCell ref="C36:E36"/>
    <mergeCell ref="K36:M36"/>
    <mergeCell ref="C31:E31"/>
    <mergeCell ref="K31:M31"/>
    <mergeCell ref="C32:G32"/>
    <mergeCell ref="K32:O32"/>
    <mergeCell ref="C33:G33"/>
    <mergeCell ref="K33:O33"/>
    <mergeCell ref="N29:O29"/>
    <mergeCell ref="C30:E30"/>
    <mergeCell ref="K30:M30"/>
    <mergeCell ref="C21:D21"/>
    <mergeCell ref="K21:L21"/>
    <mergeCell ref="C25:D25"/>
    <mergeCell ref="K25:L25"/>
    <mergeCell ref="C26:D26"/>
    <mergeCell ref="K26:L26"/>
    <mergeCell ref="B3:H3"/>
    <mergeCell ref="J3:P3"/>
    <mergeCell ref="F6:G6"/>
    <mergeCell ref="N6:O6"/>
    <mergeCell ref="C8:C9"/>
    <mergeCell ref="E8:E9"/>
    <mergeCell ref="K8:K9"/>
    <mergeCell ref="M8:M9"/>
    <mergeCell ref="B65:F65"/>
    <mergeCell ref="C18:G18"/>
    <mergeCell ref="K18:O18"/>
    <mergeCell ref="F19:G19"/>
    <mergeCell ref="N19:O19"/>
    <mergeCell ref="C20:D20"/>
    <mergeCell ref="K20:L20"/>
    <mergeCell ref="C11:D11"/>
    <mergeCell ref="K11:L11"/>
    <mergeCell ref="C13:G13"/>
    <mergeCell ref="K13:O13"/>
    <mergeCell ref="F14:G14"/>
    <mergeCell ref="N14:O14"/>
    <mergeCell ref="C28:G28"/>
    <mergeCell ref="K28:O28"/>
    <mergeCell ref="F29:G29"/>
  </mergeCells>
  <phoneticPr fontId="11" type="noConversion"/>
  <pageMargins left="0.25" right="0.25" top="0.75" bottom="0.75" header="0.3" footer="0.3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3D2959FF79BE4BAFBEE030CC2A39B5" ma:contentTypeVersion="11" ma:contentTypeDescription="Opprett et nytt dokument." ma:contentTypeScope="" ma:versionID="f6b00a6dde5227bc7fa9504178f6f512">
  <xsd:schema xmlns:xsd="http://www.w3.org/2001/XMLSchema" xmlns:xs="http://www.w3.org/2001/XMLSchema" xmlns:p="http://schemas.microsoft.com/office/2006/metadata/properties" xmlns:ns2="8ae3ca2e-ae6b-4f7a-bd25-fde1ec2c98d5" xmlns:ns3="74db68be-487d-4a2a-85d9-8fb693d70a0f" targetNamespace="http://schemas.microsoft.com/office/2006/metadata/properties" ma:root="true" ma:fieldsID="32b98ea0bda2b3a5372804f55f9c9a18" ns2:_="" ns3:_="">
    <xsd:import namespace="8ae3ca2e-ae6b-4f7a-bd25-fde1ec2c98d5"/>
    <xsd:import namespace="74db68be-487d-4a2a-85d9-8fb693d70a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3ca2e-ae6b-4f7a-bd25-fde1ec2c9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b68be-487d-4a2a-85d9-8fb693d70a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88405-d362-488f-9ed5-f8aeacb4ec1e}" ma:internalName="TaxCatchAll" ma:showField="CatchAllData" ma:web="74db68be-487d-4a2a-85d9-8fb693d70a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e3ca2e-ae6b-4f7a-bd25-fde1ec2c98d5">
      <Terms xmlns="http://schemas.microsoft.com/office/infopath/2007/PartnerControls"/>
    </lcf76f155ced4ddcb4097134ff3c332f>
    <TaxCatchAll xmlns="74db68be-487d-4a2a-85d9-8fb693d70a0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1D0632-7E6B-41FF-B61B-03C7FB36EE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e3ca2e-ae6b-4f7a-bd25-fde1ec2c98d5"/>
    <ds:schemaRef ds:uri="74db68be-487d-4a2a-85d9-8fb693d70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C18D0E-2C30-4AF8-B13D-B911D3517C90}">
  <ds:schemaRefs>
    <ds:schemaRef ds:uri="http://schemas.microsoft.com/office/2006/metadata/properties"/>
    <ds:schemaRef ds:uri="http://schemas.microsoft.com/office/infopath/2007/PartnerControls"/>
    <ds:schemaRef ds:uri="8ae3ca2e-ae6b-4f7a-bd25-fde1ec2c98d5"/>
    <ds:schemaRef ds:uri="74db68be-487d-4a2a-85d9-8fb693d70a0f"/>
  </ds:schemaRefs>
</ds:datastoreItem>
</file>

<file path=customXml/itemProps3.xml><?xml version="1.0" encoding="utf-8"?>
<ds:datastoreItem xmlns:ds="http://schemas.openxmlformats.org/officeDocument/2006/customXml" ds:itemID="{065E3AC1-17FC-495F-A1B8-CEAC28F22C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BASIS</vt:lpstr>
      <vt:lpstr>OPSJON</vt:lpstr>
    </vt:vector>
  </TitlesOfParts>
  <Manager/>
  <Company>SL-Lokaltrafikk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syssl</dc:creator>
  <cp:keywords/>
  <dc:description/>
  <cp:lastModifiedBy>Anna Torregrosa</cp:lastModifiedBy>
  <cp:revision/>
  <dcterms:created xsi:type="dcterms:W3CDTF">2008-01-04T13:27:54Z</dcterms:created>
  <dcterms:modified xsi:type="dcterms:W3CDTF">2025-03-18T11:13:14Z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0x0101007B3D2959FF79BE4BAFBEE030CC2A39B5</vt:lpwstr>
  </property>
  <property fmtid="{D5CDD505-2E9C-101B-9397-08002B2CF9AE}" pid="3" name="MediaServiceImageTags">
    <vt:lpwstr/>
  </property>
</Properties>
</file>