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dos2\Tegning\PROSJEKT\P935 Ruter\Anbudsmappe\Konkurransegrunnlag for øybåtene under arbeid\Revidert endelig utkast til kgl\"/>
    </mc:Choice>
  </mc:AlternateContent>
  <bookViews>
    <workbookView xWindow="0" yWindow="0" windowWidth="28800" windowHeight="11160" tabRatio="844"/>
  </bookViews>
  <sheets>
    <sheet name="Miljøbudsjett" sheetId="47" r:id="rId1"/>
  </sheets>
  <calcPr calcId="171027"/>
</workbook>
</file>

<file path=xl/calcChain.xml><?xml version="1.0" encoding="utf-8"?>
<calcChain xmlns="http://schemas.openxmlformats.org/spreadsheetml/2006/main">
  <c r="H31" i="47" l="1"/>
  <c r="U18" i="47" l="1"/>
  <c r="M20" i="47"/>
  <c r="L20" i="47"/>
  <c r="K20" i="47"/>
  <c r="J20" i="47"/>
  <c r="I20" i="47"/>
  <c r="H20" i="47"/>
  <c r="AQ19" i="47"/>
  <c r="AS19" i="47" s="1"/>
  <c r="AO19" i="47"/>
  <c r="AI19" i="47"/>
  <c r="AH19" i="47"/>
  <c r="AG19" i="47"/>
  <c r="AF19" i="47"/>
  <c r="AE19" i="47"/>
  <c r="AD19" i="47"/>
  <c r="X19" i="47"/>
  <c r="W19" i="47"/>
  <c r="V19" i="47"/>
  <c r="U19" i="47"/>
  <c r="T19" i="47"/>
  <c r="S19" i="47"/>
  <c r="AQ18" i="47"/>
  <c r="AO18" i="47"/>
  <c r="AI18" i="47"/>
  <c r="AH18" i="47"/>
  <c r="AG18" i="47"/>
  <c r="AF18" i="47"/>
  <c r="AE18" i="47"/>
  <c r="AD18" i="47"/>
  <c r="X18" i="47"/>
  <c r="W18" i="47"/>
  <c r="V18" i="47"/>
  <c r="T18" i="47"/>
  <c r="S18" i="47"/>
  <c r="B18" i="47"/>
  <c r="AQ17" i="47"/>
  <c r="AS17" i="47" s="1"/>
  <c r="AO17" i="47"/>
  <c r="AI17" i="47"/>
  <c r="AH17" i="47"/>
  <c r="AG17" i="47"/>
  <c r="AF17" i="47"/>
  <c r="AE17" i="47"/>
  <c r="AD17" i="47"/>
  <c r="X17" i="47"/>
  <c r="W17" i="47"/>
  <c r="V17" i="47"/>
  <c r="U17" i="47"/>
  <c r="T17" i="47"/>
  <c r="S17" i="47"/>
  <c r="AQ16" i="47"/>
  <c r="AS16" i="47" s="1"/>
  <c r="AO16" i="47"/>
  <c r="AI16" i="47"/>
  <c r="AH16" i="47"/>
  <c r="AG16" i="47"/>
  <c r="AF16" i="47"/>
  <c r="AE16" i="47"/>
  <c r="AD16" i="47"/>
  <c r="X16" i="47"/>
  <c r="W16" i="47"/>
  <c r="V16" i="47"/>
  <c r="T16" i="47"/>
  <c r="S16" i="47"/>
  <c r="B16" i="47"/>
  <c r="AQ15" i="47"/>
  <c r="AS15" i="47" s="1"/>
  <c r="AO15" i="47"/>
  <c r="AI15" i="47"/>
  <c r="AH15" i="47"/>
  <c r="AG15" i="47"/>
  <c r="AF15" i="47"/>
  <c r="AE15" i="47"/>
  <c r="AD15" i="47"/>
  <c r="X15" i="47"/>
  <c r="W15" i="47"/>
  <c r="V15" i="47"/>
  <c r="U15" i="47"/>
  <c r="T15" i="47"/>
  <c r="S15" i="47"/>
  <c r="AQ14" i="47"/>
  <c r="AO14" i="47"/>
  <c r="AI14" i="47"/>
  <c r="AH14" i="47"/>
  <c r="AG14" i="47"/>
  <c r="AF14" i="47"/>
  <c r="AE14" i="47"/>
  <c r="AD14" i="47"/>
  <c r="X14" i="47"/>
  <c r="W14" i="47"/>
  <c r="V14" i="47"/>
  <c r="U14" i="47"/>
  <c r="T14" i="47"/>
  <c r="S14" i="47"/>
  <c r="B14" i="47"/>
  <c r="AQ13" i="47"/>
  <c r="AS13" i="47" s="1"/>
  <c r="AO13" i="47"/>
  <c r="AI13" i="47"/>
  <c r="AH13" i="47"/>
  <c r="AG13" i="47"/>
  <c r="AF13" i="47"/>
  <c r="AE13" i="47"/>
  <c r="AD13" i="47"/>
  <c r="X13" i="47"/>
  <c r="W13" i="47"/>
  <c r="V13" i="47"/>
  <c r="U13" i="47"/>
  <c r="T13" i="47"/>
  <c r="S13" i="47"/>
  <c r="AQ12" i="47"/>
  <c r="AO12" i="47"/>
  <c r="AI12" i="47"/>
  <c r="AH12" i="47"/>
  <c r="AG12" i="47"/>
  <c r="AF12" i="47"/>
  <c r="AE12" i="47"/>
  <c r="AD12" i="47"/>
  <c r="X12" i="47"/>
  <c r="W12" i="47"/>
  <c r="V12" i="47"/>
  <c r="U12" i="47"/>
  <c r="T12" i="47"/>
  <c r="S12" i="47"/>
  <c r="B12" i="47"/>
  <c r="AQ11" i="47"/>
  <c r="AS11" i="47" s="1"/>
  <c r="AO11" i="47"/>
  <c r="AI11" i="47"/>
  <c r="AH11" i="47"/>
  <c r="AG11" i="47"/>
  <c r="AF11" i="47"/>
  <c r="AE11" i="47"/>
  <c r="AD11" i="47"/>
  <c r="X11" i="47"/>
  <c r="W11" i="47"/>
  <c r="V11" i="47"/>
  <c r="U11" i="47"/>
  <c r="T11" i="47"/>
  <c r="S11" i="47"/>
  <c r="AQ10" i="47"/>
  <c r="AS10" i="47" s="1"/>
  <c r="AO10" i="47"/>
  <c r="AI10" i="47"/>
  <c r="AH10" i="47"/>
  <c r="AG10" i="47"/>
  <c r="AF10" i="47"/>
  <c r="AE10" i="47"/>
  <c r="AD10" i="47"/>
  <c r="X10" i="47"/>
  <c r="W10" i="47"/>
  <c r="V10" i="47"/>
  <c r="U10" i="47"/>
  <c r="T10" i="47"/>
  <c r="S10" i="47"/>
  <c r="B10" i="47"/>
  <c r="AQ9" i="47"/>
  <c r="AS9" i="47" s="1"/>
  <c r="AO9" i="47"/>
  <c r="AI9" i="47"/>
  <c r="AH9" i="47"/>
  <c r="AG9" i="47"/>
  <c r="AF9" i="47"/>
  <c r="AE9" i="47"/>
  <c r="AD9" i="47"/>
  <c r="X9" i="47"/>
  <c r="W9" i="47"/>
  <c r="V9" i="47"/>
  <c r="U9" i="47"/>
  <c r="T9" i="47"/>
  <c r="S9" i="47"/>
  <c r="AQ8" i="47"/>
  <c r="AO8" i="47"/>
  <c r="AI8" i="47"/>
  <c r="AH8" i="47"/>
  <c r="AG8" i="47"/>
  <c r="AF8" i="47"/>
  <c r="AE8" i="47"/>
  <c r="AD8" i="47"/>
  <c r="X8" i="47"/>
  <c r="W8" i="47"/>
  <c r="V8" i="47"/>
  <c r="U8" i="47"/>
  <c r="T8" i="47"/>
  <c r="S8" i="47"/>
  <c r="B8" i="47"/>
  <c r="S6" i="47"/>
  <c r="AK13" i="47" l="1"/>
  <c r="AM13" i="47" s="1"/>
  <c r="Z8" i="47"/>
  <c r="AB8" i="47" s="1"/>
  <c r="W20" i="47"/>
  <c r="AF20" i="47"/>
  <c r="AO20" i="47"/>
  <c r="Z9" i="47"/>
  <c r="AB9" i="47" s="1"/>
  <c r="S20" i="47"/>
  <c r="AG20" i="47"/>
  <c r="AK8" i="47"/>
  <c r="AM8" i="47" s="1"/>
  <c r="AH20" i="47"/>
  <c r="AK9" i="47"/>
  <c r="AM9" i="47" s="1"/>
  <c r="Z12" i="47"/>
  <c r="AB12" i="47" s="1"/>
  <c r="Z13" i="47"/>
  <c r="AB13" i="47" s="1"/>
  <c r="AS14" i="47"/>
  <c r="AS18" i="47"/>
  <c r="AK11" i="47"/>
  <c r="AM11" i="47" s="1"/>
  <c r="Z15" i="47"/>
  <c r="AB15" i="47" s="1"/>
  <c r="AK17" i="47"/>
  <c r="AM17" i="47" s="1"/>
  <c r="Z19" i="47"/>
  <c r="AB19" i="47" s="1"/>
  <c r="F20" i="47"/>
  <c r="V20" i="47"/>
  <c r="AE20" i="47"/>
  <c r="AI20" i="47"/>
  <c r="Z11" i="47"/>
  <c r="AB11" i="47" s="1"/>
  <c r="AS12" i="47"/>
  <c r="AK15" i="47"/>
  <c r="AM15" i="47" s="1"/>
  <c r="Z17" i="47"/>
  <c r="AB17" i="47" s="1"/>
  <c r="AK18" i="47"/>
  <c r="AM18" i="47" s="1"/>
  <c r="AK19" i="47"/>
  <c r="AM19" i="47" s="1"/>
  <c r="AK10" i="47"/>
  <c r="AM10" i="47" s="1"/>
  <c r="Z14" i="47"/>
  <c r="AB14" i="47" s="1"/>
  <c r="AK12" i="47"/>
  <c r="AM12" i="47" s="1"/>
  <c r="Z18" i="47"/>
  <c r="AB18" i="47" s="1"/>
  <c r="T20" i="47"/>
  <c r="X20" i="47"/>
  <c r="AS8" i="47"/>
  <c r="AQ20" i="47"/>
  <c r="L24" i="47" s="1"/>
  <c r="Z10" i="47"/>
  <c r="AB10" i="47" s="1"/>
  <c r="AK14" i="47"/>
  <c r="AM14" i="47" s="1"/>
  <c r="AK16" i="47"/>
  <c r="AM16" i="47" s="1"/>
  <c r="AD20" i="47"/>
  <c r="U16" i="47"/>
  <c r="Z16" i="47" s="1"/>
  <c r="AB16" i="47" s="1"/>
  <c r="U20" i="47" l="1"/>
  <c r="Z20" i="47"/>
  <c r="J24" i="47" s="1"/>
  <c r="AK20" i="47"/>
  <c r="K24" i="47" s="1"/>
</calcChain>
</file>

<file path=xl/comments1.xml><?xml version="1.0" encoding="utf-8"?>
<comments xmlns="http://schemas.openxmlformats.org/spreadsheetml/2006/main">
  <authors>
    <author>Eide Anita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</rPr>
          <t>Eide Anita:</t>
        </r>
        <r>
          <rPr>
            <sz val="9"/>
            <color indexed="81"/>
            <rFont val="Tahoma"/>
            <family val="2"/>
          </rPr>
          <t xml:space="preserve">
Tildeliingskriteriene i Miljøbudsjettskjemaet må samsvare med tildelingskriteriene angitt i KGL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Eide Anita:</t>
        </r>
        <r>
          <rPr>
            <sz val="9"/>
            <color indexed="81"/>
            <rFont val="Tahoma"/>
            <charset val="1"/>
          </rPr>
          <t xml:space="preserve">
Er dette for HVO eller andre generasjons biodiesel. Hvor stammer denne omregningsfaktorene fra?</t>
        </r>
      </text>
    </comment>
  </commentList>
</comments>
</file>

<file path=xl/sharedStrings.xml><?xml version="1.0" encoding="utf-8"?>
<sst xmlns="http://schemas.openxmlformats.org/spreadsheetml/2006/main" count="76" uniqueCount="57">
  <si>
    <t>LNG</t>
  </si>
  <si>
    <t>Samband</t>
  </si>
  <si>
    <t>-</t>
  </si>
  <si>
    <t>Biodiesel</t>
  </si>
  <si>
    <t>Total</t>
  </si>
  <si>
    <t>MGO</t>
  </si>
  <si>
    <t>Avganger</t>
  </si>
  <si>
    <t>Utslippsfaktorer</t>
  </si>
  <si>
    <t>Total energibruk</t>
  </si>
  <si>
    <r>
      <t>Utslipp - energibærer [CO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]</t>
    </r>
  </si>
  <si>
    <t>Totale utslipp</t>
  </si>
  <si>
    <t>[antall avganger/år]</t>
  </si>
  <si>
    <t>[tonn MGO/år]</t>
  </si>
  <si>
    <t>[tonn LNG/år]</t>
  </si>
  <si>
    <t>[tonn biogass/år]</t>
  </si>
  <si>
    <t>[tonn biodiesel/år]</t>
  </si>
  <si>
    <t>[kWh strøm/år]</t>
  </si>
  <si>
    <t>Metanutslipp (gassmotor) [%]</t>
  </si>
  <si>
    <t>MGO [GJ/år]</t>
  </si>
  <si>
    <t>LNG [GJ/år]</t>
  </si>
  <si>
    <t>Biogass [GJ/år]</t>
  </si>
  <si>
    <t>Biodiesel [GJ/år]</t>
  </si>
  <si>
    <t>Strøm [GJ/år]</t>
  </si>
  <si>
    <r>
      <t>MGO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</si>
  <si>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LNG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</si>
  <si>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Biogass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</si>
  <si>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Biodiesel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</si>
  <si>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Strøm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</si>
  <si>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</si>
  <si>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[kg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/avgang]</t>
    </r>
  </si>
  <si>
    <r>
      <t>[tonn SO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/år]</t>
    </r>
  </si>
  <si>
    <r>
      <t>[tonn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/år]</t>
    </r>
  </si>
  <si>
    <t>Omregningsfaktorer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</si>
  <si>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[gram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/kWh]</t>
    </r>
  </si>
  <si>
    <t>Svovelinnhold [%]</t>
  </si>
  <si>
    <t>GWP</t>
  </si>
  <si>
    <t>Biogass</t>
  </si>
  <si>
    <t>Strøm</t>
  </si>
  <si>
    <r>
      <t>NO</t>
    </r>
    <r>
      <rPr>
        <vertAlign val="subscript"/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>-faktor diesel [kg NO</t>
    </r>
    <r>
      <rPr>
        <vertAlign val="subscript"/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>/tonn drivstoff]</t>
    </r>
  </si>
  <si>
    <r>
      <t>NO</t>
    </r>
    <r>
      <rPr>
        <vertAlign val="subscript"/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>-faktor gass [kg NO</t>
    </r>
    <r>
      <rPr>
        <vertAlign val="subscript"/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>/tonn drivstoff]</t>
    </r>
  </si>
  <si>
    <r>
      <t>[kg NO</t>
    </r>
    <r>
      <rPr>
        <vertAlign val="subscript"/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>/avgang]</t>
    </r>
  </si>
  <si>
    <t>Tildelingskriterier</t>
  </si>
  <si>
    <r>
      <t>[tonn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/år]</t>
    </r>
  </si>
  <si>
    <r>
      <t>[kWh strøm til produksjon av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</si>
  <si>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Strøm til produksjon av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[GJ/år]</t>
    </r>
  </si>
  <si>
    <r>
      <t>Strøm til produksjon av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
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</si>
  <si>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r>
      <t>Strøm til H</t>
    </r>
    <r>
      <rPr>
        <vertAlign val="subscript"/>
        <sz val="11"/>
        <color theme="1"/>
        <rFont val="Calibri"/>
        <family val="2"/>
        <scheme val="minor"/>
      </rPr>
      <t>2</t>
    </r>
  </si>
  <si>
    <r>
      <t>[tonn NO</t>
    </r>
    <r>
      <rPr>
        <b/>
        <vertAlign val="subscript"/>
        <sz val="10"/>
        <color theme="1"/>
        <rFont val="Calibri"/>
        <family val="2"/>
        <scheme val="minor"/>
      </rPr>
      <t>X</t>
    </r>
    <r>
      <rPr>
        <b/>
        <sz val="10"/>
        <color theme="1"/>
        <rFont val="Calibri"/>
        <family val="2"/>
        <scheme val="minor"/>
      </rPr>
      <t>/år]</t>
    </r>
  </si>
  <si>
    <t>Øybåtene  rute B1</t>
  </si>
  <si>
    <t>Øybåtene rute B2</t>
  </si>
  <si>
    <t xml:space="preserve">    Miljøbudsjett for energibehov</t>
  </si>
  <si>
    <t>Forbruk pr energibærer</t>
  </si>
  <si>
    <t>Navn på fartøy</t>
  </si>
  <si>
    <t>[kWh/år]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</si>
  <si>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[tonn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/tonn energi]</t>
    </r>
  </si>
  <si>
    <t>[kWh/avgang]</t>
  </si>
  <si>
    <t>Energi
Gj/tonn]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</si>
</sst>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(* #,##0.00_);_(* \(#,##0.00\);_(* &quot;-&quot;??_);_(@_)"/>
    <numFmt numFmtId="166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28"/>
      <color theme="2" tint="-0.499984740745262"/>
      <name val="Cambria"/>
      <family val="1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2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1E8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9" fontId="0" fillId="2" borderId="0" xfId="1" applyFont="1" applyFill="1" applyBorder="1"/>
    <xf numFmtId="0" fontId="5" fillId="2" borderId="0" xfId="5" applyFont="1" applyFill="1"/>
    <xf numFmtId="3" fontId="0" fillId="3" borderId="3" xfId="0" applyNumberFormat="1" applyFill="1" applyBorder="1" applyAlignment="1">
      <alignment horizontal="center"/>
    </xf>
    <xf numFmtId="0" fontId="9" fillId="2" borderId="0" xfId="5" applyFont="1" applyFill="1"/>
    <xf numFmtId="0" fontId="0" fillId="2" borderId="2" xfId="0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/>
    </xf>
    <xf numFmtId="3" fontId="2" fillId="2" borderId="0" xfId="0" applyNumberFormat="1" applyFont="1" applyFill="1" applyBorder="1"/>
    <xf numFmtId="3" fontId="2" fillId="3" borderId="4" xfId="0" applyNumberFormat="1" applyFont="1" applyFill="1" applyBorder="1" applyAlignment="1">
      <alignment horizontal="center"/>
    </xf>
    <xf numFmtId="9" fontId="0" fillId="4" borderId="4" xfId="1" applyFont="1" applyFill="1" applyBorder="1" applyAlignment="1" applyProtection="1">
      <alignment horizontal="center"/>
      <protection locked="0"/>
    </xf>
    <xf numFmtId="3" fontId="10" fillId="4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0" fontId="0" fillId="3" borderId="4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 applyProtection="1">
      <alignment horizontal="center"/>
      <protection locked="0"/>
    </xf>
    <xf numFmtId="3" fontId="17" fillId="6" borderId="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/>
    </xf>
    <xf numFmtId="3" fontId="15" fillId="7" borderId="3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17" fillId="8" borderId="4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</cellXfs>
  <cellStyles count="6">
    <cellStyle name="Comma 2" xfId="4"/>
    <cellStyle name="Normal" xfId="0" builtinId="0"/>
    <cellStyle name="Normal 12" xfId="5"/>
    <cellStyle name="Normal 2" xfId="3"/>
    <cellStyle name="Normal 7" xfId="2"/>
    <cellStyle name="Prosent" xfId="1" builtinId="5"/>
  </cellStyles>
  <dxfs count="0"/>
  <tableStyles count="0" defaultTableStyle="TableStyleMedium2" defaultPivotStyle="PivotStyleLight16"/>
  <colors>
    <mruColors>
      <color rgb="FF006100"/>
      <color rgb="FF9C0006"/>
      <color rgb="FFA1DD9B"/>
      <color rgb="FFAC75D5"/>
      <color rgb="FFE51937"/>
      <color rgb="FFFFD204"/>
      <color rgb="FFFE9A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BF99.1DA524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45</xdr:col>
      <xdr:colOff>462642</xdr:colOff>
      <xdr:row>24</xdr:row>
      <xdr:rowOff>66675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90CA3E98-F329-4B9F-87F0-6DAD9A675BA2}"/>
            </a:ext>
          </a:extLst>
        </xdr:cNvPr>
        <xdr:cNvSpPr/>
      </xdr:nvSpPr>
      <xdr:spPr>
        <a:xfrm>
          <a:off x="276225" y="428625"/>
          <a:ext cx="35352717" cy="5676900"/>
        </a:xfrm>
        <a:prstGeom prst="roundRect">
          <a:avLst>
            <a:gd name="adj" fmla="val 4148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357188</xdr:colOff>
      <xdr:row>2</xdr:row>
      <xdr:rowOff>369093</xdr:rowOff>
    </xdr:from>
    <xdr:to>
      <xdr:col>27</xdr:col>
      <xdr:colOff>690563</xdr:colOff>
      <xdr:row>2</xdr:row>
      <xdr:rowOff>702468</xdr:rowOff>
    </xdr:to>
    <xdr:pic>
      <xdr:nvPicPr>
        <xdr:cNvPr id="5" name="Bilde 0" descr="Ruter_signatur_hel_cmyk copy.jpg">
          <a:extLst>
            <a:ext uri="{FF2B5EF4-FFF2-40B4-BE49-F238E27FC236}">
              <a16:creationId xmlns:a16="http://schemas.microsoft.com/office/drawing/2014/main" id="{D00E00FE-52C2-428D-B891-D41E2147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6" y="750093"/>
          <a:ext cx="1476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NV powerpoint">
      <a:dk1>
        <a:srgbClr val="333333"/>
      </a:dk1>
      <a:lt1>
        <a:srgbClr val="FFFFFF"/>
      </a:lt1>
      <a:dk2>
        <a:srgbClr val="0F204B"/>
      </a:dk2>
      <a:lt2>
        <a:srgbClr val="C8C8C8"/>
      </a:lt2>
      <a:accent1>
        <a:srgbClr val="99D6F0"/>
      </a:accent1>
      <a:accent2>
        <a:srgbClr val="3F9C35"/>
      </a:accent2>
      <a:accent3>
        <a:srgbClr val="003591"/>
      </a:accent3>
      <a:accent4>
        <a:srgbClr val="009FDA"/>
      </a:accent4>
      <a:accent5>
        <a:srgbClr val="66C5E9"/>
      </a:accent5>
      <a:accent6>
        <a:srgbClr val="FECB00"/>
      </a:accent6>
      <a:hlink>
        <a:srgbClr val="003591"/>
      </a:hlink>
      <a:folHlink>
        <a:srgbClr val="6E50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3:AS36"/>
  <sheetViews>
    <sheetView tabSelected="1" zoomScale="80" zoomScaleNormal="80" zoomScaleSheetLayoutView="80" workbookViewId="0">
      <pane xSplit="5" ySplit="7" topLeftCell="F8" activePane="bottomRight" state="frozen"/>
      <selection activeCell="D9" sqref="D9:M9"/>
      <selection pane="topRight" activeCell="D9" sqref="D9:M9"/>
      <selection pane="bottomLeft" activeCell="D9" sqref="D9:M9"/>
      <selection pane="bottomRight" activeCell="F19" sqref="F19"/>
    </sheetView>
  </sheetViews>
  <sheetFormatPr baseColWidth="10" defaultColWidth="9.140625" defaultRowHeight="15" outlineLevelCol="1" x14ac:dyDescent="0.25"/>
  <cols>
    <col min="1" max="1" width="4.140625" style="1" customWidth="1"/>
    <col min="2" max="2" width="2" style="1" hidden="1" customWidth="1"/>
    <col min="3" max="3" width="27" style="1" customWidth="1"/>
    <col min="4" max="4" width="14.5703125" style="1" customWidth="1"/>
    <col min="5" max="5" width="2" style="1" customWidth="1"/>
    <col min="6" max="6" width="15" style="1" customWidth="1"/>
    <col min="7" max="7" width="2" style="1" customWidth="1"/>
    <col min="8" max="13" width="15" style="1" customWidth="1"/>
    <col min="14" max="14" width="2" style="1" customWidth="1"/>
    <col min="15" max="17" width="17.5703125" style="1" customWidth="1"/>
    <col min="18" max="18" width="2" style="1" customWidth="1"/>
    <col min="19" max="24" width="15" style="1" hidden="1" customWidth="1" outlineLevel="1"/>
    <col min="25" max="25" width="2" style="1" hidden="1" customWidth="1" outlineLevel="1"/>
    <col min="26" max="26" width="15" style="1" customWidth="1" collapsed="1"/>
    <col min="27" max="27" width="2.140625" style="1" customWidth="1"/>
    <col min="28" max="28" width="15" style="1" customWidth="1"/>
    <col min="29" max="29" width="2.140625" style="1" customWidth="1"/>
    <col min="30" max="34" width="15" style="1" hidden="1" customWidth="1" outlineLevel="1"/>
    <col min="35" max="35" width="16.28515625" style="1" hidden="1" customWidth="1" outlineLevel="1"/>
    <col min="36" max="36" width="2" style="1" hidden="1" customWidth="1" outlineLevel="1"/>
    <col min="37" max="37" width="15" style="1" customWidth="1" collapsed="1"/>
    <col min="38" max="38" width="2" style="1" customWidth="1"/>
    <col min="39" max="39" width="15" style="1" customWidth="1"/>
    <col min="40" max="40" width="2" style="1" customWidth="1"/>
    <col min="41" max="41" width="15" style="1" customWidth="1"/>
    <col min="42" max="42" width="2" style="1" customWidth="1"/>
    <col min="43" max="43" width="15" style="1" customWidth="1"/>
    <col min="44" max="44" width="2" style="1" customWidth="1"/>
    <col min="45" max="45" width="15" style="1" customWidth="1"/>
    <col min="46" max="46" width="10.42578125" style="1" bestFit="1" customWidth="1"/>
    <col min="47" max="16384" width="9.140625" style="1"/>
  </cols>
  <sheetData>
    <row r="3" spans="1:45" ht="55.5" customHeight="1" x14ac:dyDescent="0.35">
      <c r="C3" s="10" t="s">
        <v>50</v>
      </c>
      <c r="D3" s="10"/>
      <c r="AS3"/>
    </row>
    <row r="4" spans="1:45" ht="14.25" customHeight="1" x14ac:dyDescent="0.45">
      <c r="C4" s="8"/>
      <c r="D4" s="8"/>
    </row>
    <row r="5" spans="1:45" ht="14.25" customHeight="1" x14ac:dyDescent="0.45">
      <c r="C5" s="8"/>
      <c r="D5" s="8"/>
    </row>
    <row r="6" spans="1:45" ht="27" customHeight="1" x14ac:dyDescent="0.25">
      <c r="F6" s="29" t="s">
        <v>6</v>
      </c>
      <c r="H6" s="40" t="s">
        <v>51</v>
      </c>
      <c r="I6" s="40"/>
      <c r="J6" s="40"/>
      <c r="K6" s="40"/>
      <c r="L6" s="40"/>
      <c r="M6" s="30"/>
      <c r="O6" s="40" t="s">
        <v>7</v>
      </c>
      <c r="P6" s="40"/>
      <c r="Q6" s="40"/>
      <c r="S6" s="40" t="str">
        <f>H6&amp;" [GJ]"</f>
        <v>Forbruk pr energibærer [GJ]</v>
      </c>
      <c r="T6" s="40"/>
      <c r="U6" s="40"/>
      <c r="V6" s="40"/>
      <c r="W6" s="40"/>
      <c r="X6" s="30"/>
      <c r="Z6" s="40" t="s">
        <v>8</v>
      </c>
      <c r="AA6" s="40"/>
      <c r="AB6" s="40"/>
      <c r="AC6" s="30"/>
      <c r="AD6" s="40" t="s">
        <v>9</v>
      </c>
      <c r="AE6" s="40"/>
      <c r="AF6" s="40"/>
      <c r="AG6" s="40"/>
      <c r="AH6" s="40"/>
      <c r="AI6" s="30"/>
      <c r="AK6" s="40" t="s">
        <v>10</v>
      </c>
      <c r="AL6" s="40"/>
      <c r="AM6" s="40"/>
      <c r="AN6" s="40"/>
      <c r="AO6" s="40"/>
      <c r="AP6" s="40"/>
      <c r="AQ6" s="40"/>
      <c r="AR6" s="40"/>
      <c r="AS6" s="40"/>
    </row>
    <row r="7" spans="1:45" s="3" customFormat="1" ht="45" customHeight="1" x14ac:dyDescent="0.25">
      <c r="A7" s="1"/>
      <c r="C7" s="11" t="s">
        <v>1</v>
      </c>
      <c r="D7" s="11" t="s">
        <v>52</v>
      </c>
      <c r="F7" s="11" t="s">
        <v>11</v>
      </c>
      <c r="H7" s="34" t="s">
        <v>12</v>
      </c>
      <c r="I7" s="34" t="s">
        <v>13</v>
      </c>
      <c r="J7" s="34" t="s">
        <v>14</v>
      </c>
      <c r="K7" s="34" t="s">
        <v>15</v>
      </c>
      <c r="L7" s="34" t="s">
        <v>16</v>
      </c>
      <c r="M7" s="34" t="s">
        <v>43</v>
      </c>
      <c r="N7" s="35"/>
      <c r="O7" s="36" t="s">
        <v>38</v>
      </c>
      <c r="P7" s="36" t="s">
        <v>39</v>
      </c>
      <c r="Q7" s="37" t="s">
        <v>17</v>
      </c>
      <c r="S7" s="11" t="s">
        <v>18</v>
      </c>
      <c r="T7" s="11" t="s">
        <v>19</v>
      </c>
      <c r="U7" s="11" t="s">
        <v>20</v>
      </c>
      <c r="V7" s="11" t="s">
        <v>21</v>
      </c>
      <c r="W7" s="11" t="s">
        <v>22</v>
      </c>
      <c r="X7" s="11" t="s">
        <v>44</v>
      </c>
      <c r="Z7" s="33" t="s">
        <v>53</v>
      </c>
      <c r="AA7" s="11"/>
      <c r="AB7" s="33" t="s">
        <v>55</v>
      </c>
      <c r="AC7" s="17"/>
      <c r="AD7" s="11" t="s">
        <v>23</v>
      </c>
      <c r="AE7" s="11" t="s">
        <v>24</v>
      </c>
      <c r="AF7" s="11" t="s">
        <v>25</v>
      </c>
      <c r="AG7" s="11" t="s">
        <v>26</v>
      </c>
      <c r="AH7" s="11" t="s">
        <v>27</v>
      </c>
      <c r="AI7" s="11" t="s">
        <v>45</v>
      </c>
      <c r="AK7" s="11" t="s">
        <v>28</v>
      </c>
      <c r="AL7" s="11"/>
      <c r="AM7" s="18" t="s">
        <v>29</v>
      </c>
      <c r="AO7" s="34" t="s">
        <v>30</v>
      </c>
      <c r="AQ7" s="11" t="s">
        <v>31</v>
      </c>
      <c r="AS7" s="23" t="s">
        <v>40</v>
      </c>
    </row>
    <row r="8" spans="1:45" x14ac:dyDescent="0.25">
      <c r="B8" s="2" t="str">
        <f>C8</f>
        <v>Øybåtene  rute B1</v>
      </c>
      <c r="C8" s="42" t="s">
        <v>48</v>
      </c>
      <c r="D8" s="31"/>
      <c r="E8" s="2"/>
      <c r="F8" s="12">
        <v>6442</v>
      </c>
      <c r="G8" s="28"/>
      <c r="H8" s="27"/>
      <c r="I8" s="27"/>
      <c r="J8" s="27"/>
      <c r="K8" s="27"/>
      <c r="L8" s="38"/>
      <c r="M8" s="27"/>
      <c r="N8" s="28"/>
      <c r="O8" s="27"/>
      <c r="P8" s="16"/>
      <c r="Q8" s="15"/>
      <c r="R8" s="2"/>
      <c r="S8" s="12">
        <f t="shared" ref="S8:S19" si="0">H8*$H$29</f>
        <v>0</v>
      </c>
      <c r="T8" s="12">
        <f t="shared" ref="T8:T19" si="1">I8*$H$30</f>
        <v>0</v>
      </c>
      <c r="U8" s="12">
        <f t="shared" ref="U8:U19" si="2">J8*$H$31</f>
        <v>0</v>
      </c>
      <c r="V8" s="12">
        <f t="shared" ref="V8:V19" si="3">K8*$H$32</f>
        <v>0</v>
      </c>
      <c r="W8" s="12">
        <f>L8*3600/10^6</f>
        <v>0</v>
      </c>
      <c r="X8" s="12">
        <f>M8*3600/10^6</f>
        <v>0</v>
      </c>
      <c r="Y8" s="2"/>
      <c r="Z8" s="12">
        <f>SUM(S8:X8)</f>
        <v>0</v>
      </c>
      <c r="AA8" s="4"/>
      <c r="AB8" s="12">
        <f t="shared" ref="AB8:AB19" si="4">IFERROR(Z8*1000/$F8,0)</f>
        <v>0</v>
      </c>
      <c r="AC8" s="4"/>
      <c r="AD8" s="12">
        <f t="shared" ref="AD8:AD19" si="5">H8*$I$29</f>
        <v>0</v>
      </c>
      <c r="AE8" s="12">
        <f t="shared" ref="AE8:AE19" si="6">I8*$I$30*(1-Q8)+I8*Q8*$L$30</f>
        <v>0</v>
      </c>
      <c r="AF8" s="12">
        <f t="shared" ref="AF8:AF19" si="7">J8*$I$31*(1-Q8)+J8*Q8*$L$31</f>
        <v>0</v>
      </c>
      <c r="AG8" s="12">
        <f t="shared" ref="AG8:AG19" si="8">K8*$I$32</f>
        <v>0</v>
      </c>
      <c r="AH8" s="12">
        <f t="shared" ref="AH8:AH19" si="9">L8*$J$33/10^6</f>
        <v>0</v>
      </c>
      <c r="AI8" s="12">
        <f t="shared" ref="AI8:AI19" si="10">M8*$J$34/10^6</f>
        <v>0</v>
      </c>
      <c r="AJ8" s="2"/>
      <c r="AK8" s="9">
        <f>SUM(AD8:AI8)</f>
        <v>0</v>
      </c>
      <c r="AL8" s="4"/>
      <c r="AM8" s="12">
        <f t="shared" ref="AM8:AM19" si="11">IFERROR(AK8*1000/$F8,0)</f>
        <v>0</v>
      </c>
      <c r="AN8" s="2"/>
      <c r="AO8" s="19">
        <f t="shared" ref="AO8:AO19" si="12">H8*$K$29*2</f>
        <v>0</v>
      </c>
      <c r="AP8" s="2"/>
      <c r="AQ8" s="9">
        <f>(SUM(H8,K8)*O8+SUM(I8:J8)*P8)/1000</f>
        <v>0</v>
      </c>
      <c r="AR8" s="2"/>
      <c r="AS8" s="24">
        <f t="shared" ref="AS8:AS19" si="13">IFERROR(AQ8*1000/$F8,0)</f>
        <v>0</v>
      </c>
    </row>
    <row r="9" spans="1:45" x14ac:dyDescent="0.25">
      <c r="B9" s="2"/>
      <c r="C9" s="43"/>
      <c r="D9" s="12"/>
      <c r="E9" s="2"/>
      <c r="F9" s="27"/>
      <c r="G9" s="28"/>
      <c r="H9" s="27"/>
      <c r="I9" s="27"/>
      <c r="J9" s="27"/>
      <c r="K9" s="27"/>
      <c r="L9" s="38"/>
      <c r="M9" s="27"/>
      <c r="N9" s="28"/>
      <c r="O9" s="27"/>
      <c r="P9" s="16"/>
      <c r="Q9" s="15"/>
      <c r="R9" s="2"/>
      <c r="S9" s="12">
        <f t="shared" si="0"/>
        <v>0</v>
      </c>
      <c r="T9" s="12">
        <f t="shared" si="1"/>
        <v>0</v>
      </c>
      <c r="U9" s="12">
        <f t="shared" si="2"/>
        <v>0</v>
      </c>
      <c r="V9" s="12">
        <f t="shared" si="3"/>
        <v>0</v>
      </c>
      <c r="W9" s="12">
        <f t="shared" ref="W9:X19" si="14">L9*3600/10^6</f>
        <v>0</v>
      </c>
      <c r="X9" s="12">
        <f t="shared" si="14"/>
        <v>0</v>
      </c>
      <c r="Y9" s="2"/>
      <c r="Z9" s="12">
        <f t="shared" ref="Z9:Z19" si="15">SUM(S9:X9)</f>
        <v>0</v>
      </c>
      <c r="AA9" s="4"/>
      <c r="AB9" s="12">
        <f t="shared" si="4"/>
        <v>0</v>
      </c>
      <c r="AC9" s="4"/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8"/>
        <v>0</v>
      </c>
      <c r="AH9" s="12">
        <f t="shared" si="9"/>
        <v>0</v>
      </c>
      <c r="AI9" s="12">
        <f t="shared" si="10"/>
        <v>0</v>
      </c>
      <c r="AJ9" s="2"/>
      <c r="AK9" s="9">
        <f t="shared" ref="AK9:AK19" si="16">SUM(AD9:AI9)</f>
        <v>0</v>
      </c>
      <c r="AL9" s="4"/>
      <c r="AM9" s="12">
        <f t="shared" si="11"/>
        <v>0</v>
      </c>
      <c r="AN9" s="2"/>
      <c r="AO9" s="19">
        <f t="shared" si="12"/>
        <v>0</v>
      </c>
      <c r="AP9" s="2"/>
      <c r="AQ9" s="9">
        <f t="shared" ref="AQ9:AQ19" si="17">(SUM(H9,K9)*O9+SUM(I9:J9)*P9)/1000</f>
        <v>0</v>
      </c>
      <c r="AR9" s="2"/>
      <c r="AS9" s="24">
        <f t="shared" si="13"/>
        <v>0</v>
      </c>
    </row>
    <row r="10" spans="1:45" x14ac:dyDescent="0.25">
      <c r="B10" s="2" t="str">
        <f>C10</f>
        <v>Øybåtene rute B2</v>
      </c>
      <c r="C10" s="42" t="s">
        <v>49</v>
      </c>
      <c r="D10" s="31"/>
      <c r="E10" s="2"/>
      <c r="F10" s="12">
        <v>2462</v>
      </c>
      <c r="G10" s="28"/>
      <c r="H10" s="27"/>
      <c r="I10" s="27"/>
      <c r="J10" s="27"/>
      <c r="K10" s="27"/>
      <c r="L10" s="38"/>
      <c r="M10" s="27"/>
      <c r="N10" s="28"/>
      <c r="O10" s="27"/>
      <c r="P10" s="16"/>
      <c r="Q10" s="15"/>
      <c r="R10" s="2"/>
      <c r="S10" s="12">
        <f t="shared" si="0"/>
        <v>0</v>
      </c>
      <c r="T10" s="12">
        <f t="shared" si="1"/>
        <v>0</v>
      </c>
      <c r="U10" s="12">
        <f t="shared" si="2"/>
        <v>0</v>
      </c>
      <c r="V10" s="12">
        <f t="shared" si="3"/>
        <v>0</v>
      </c>
      <c r="W10" s="12">
        <f t="shared" si="14"/>
        <v>0</v>
      </c>
      <c r="X10" s="12">
        <f t="shared" si="14"/>
        <v>0</v>
      </c>
      <c r="Y10" s="2"/>
      <c r="Z10" s="12">
        <f t="shared" si="15"/>
        <v>0</v>
      </c>
      <c r="AA10" s="4"/>
      <c r="AB10" s="12">
        <f t="shared" si="4"/>
        <v>0</v>
      </c>
      <c r="AC10" s="4"/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8"/>
        <v>0</v>
      </c>
      <c r="AH10" s="12">
        <f t="shared" si="9"/>
        <v>0</v>
      </c>
      <c r="AI10" s="12">
        <f t="shared" si="10"/>
        <v>0</v>
      </c>
      <c r="AJ10" s="2"/>
      <c r="AK10" s="9">
        <f t="shared" si="16"/>
        <v>0</v>
      </c>
      <c r="AL10" s="4"/>
      <c r="AM10" s="12">
        <f t="shared" si="11"/>
        <v>0</v>
      </c>
      <c r="AN10" s="2"/>
      <c r="AO10" s="19">
        <f t="shared" si="12"/>
        <v>0</v>
      </c>
      <c r="AP10" s="2"/>
      <c r="AQ10" s="9">
        <f t="shared" si="17"/>
        <v>0</v>
      </c>
      <c r="AR10" s="2"/>
      <c r="AS10" s="24">
        <f t="shared" si="13"/>
        <v>0</v>
      </c>
    </row>
    <row r="11" spans="1:45" x14ac:dyDescent="0.25">
      <c r="B11" s="2"/>
      <c r="C11" s="43"/>
      <c r="D11" s="12"/>
      <c r="E11" s="2"/>
      <c r="F11" s="27"/>
      <c r="G11" s="28"/>
      <c r="H11" s="27"/>
      <c r="I11" s="27"/>
      <c r="J11" s="27"/>
      <c r="K11" s="27"/>
      <c r="L11" s="38"/>
      <c r="M11" s="27"/>
      <c r="N11" s="28"/>
      <c r="O11" s="27"/>
      <c r="P11" s="16"/>
      <c r="Q11" s="15"/>
      <c r="R11" s="2"/>
      <c r="S11" s="12">
        <f t="shared" si="0"/>
        <v>0</v>
      </c>
      <c r="T11" s="12">
        <f t="shared" si="1"/>
        <v>0</v>
      </c>
      <c r="U11" s="12">
        <f t="shared" si="2"/>
        <v>0</v>
      </c>
      <c r="V11" s="12">
        <f t="shared" si="3"/>
        <v>0</v>
      </c>
      <c r="W11" s="12">
        <f t="shared" si="14"/>
        <v>0</v>
      </c>
      <c r="X11" s="12">
        <f t="shared" si="14"/>
        <v>0</v>
      </c>
      <c r="Y11" s="2"/>
      <c r="Z11" s="12">
        <f t="shared" si="15"/>
        <v>0</v>
      </c>
      <c r="AA11" s="4"/>
      <c r="AB11" s="12">
        <f t="shared" si="4"/>
        <v>0</v>
      </c>
      <c r="AC11" s="4"/>
      <c r="AD11" s="12">
        <f t="shared" si="5"/>
        <v>0</v>
      </c>
      <c r="AE11" s="12">
        <f t="shared" si="6"/>
        <v>0</v>
      </c>
      <c r="AF11" s="12">
        <f t="shared" si="7"/>
        <v>0</v>
      </c>
      <c r="AG11" s="12">
        <f t="shared" si="8"/>
        <v>0</v>
      </c>
      <c r="AH11" s="12">
        <f t="shared" si="9"/>
        <v>0</v>
      </c>
      <c r="AI11" s="12">
        <f t="shared" si="10"/>
        <v>0</v>
      </c>
      <c r="AJ11" s="2"/>
      <c r="AK11" s="9">
        <f t="shared" si="16"/>
        <v>0</v>
      </c>
      <c r="AL11" s="4"/>
      <c r="AM11" s="12">
        <f t="shared" si="11"/>
        <v>0</v>
      </c>
      <c r="AN11" s="2"/>
      <c r="AO11" s="19">
        <f t="shared" si="12"/>
        <v>0</v>
      </c>
      <c r="AP11" s="2"/>
      <c r="AQ11" s="9">
        <f t="shared" si="17"/>
        <v>0</v>
      </c>
      <c r="AR11" s="2"/>
      <c r="AS11" s="24">
        <f t="shared" si="13"/>
        <v>0</v>
      </c>
    </row>
    <row r="12" spans="1:45" x14ac:dyDescent="0.25">
      <c r="B12" s="2" t="str">
        <f>C12</f>
        <v>Øybåtene  rute B1</v>
      </c>
      <c r="C12" s="42" t="s">
        <v>48</v>
      </c>
      <c r="D12" s="31"/>
      <c r="E12" s="2"/>
      <c r="F12" s="12">
        <v>0</v>
      </c>
      <c r="G12" s="28"/>
      <c r="H12" s="27"/>
      <c r="I12" s="27"/>
      <c r="J12" s="27"/>
      <c r="K12" s="38"/>
      <c r="L12" s="27"/>
      <c r="M12" s="27"/>
      <c r="N12" s="28"/>
      <c r="O12" s="27"/>
      <c r="P12" s="16"/>
      <c r="Q12" s="15"/>
      <c r="R12" s="2"/>
      <c r="S12" s="12">
        <f t="shared" si="0"/>
        <v>0</v>
      </c>
      <c r="T12" s="12">
        <f t="shared" si="1"/>
        <v>0</v>
      </c>
      <c r="U12" s="12">
        <f t="shared" si="2"/>
        <v>0</v>
      </c>
      <c r="V12" s="12">
        <f t="shared" si="3"/>
        <v>0</v>
      </c>
      <c r="W12" s="12">
        <f t="shared" si="14"/>
        <v>0</v>
      </c>
      <c r="X12" s="12">
        <f t="shared" si="14"/>
        <v>0</v>
      </c>
      <c r="Y12" s="2"/>
      <c r="Z12" s="12">
        <f t="shared" si="15"/>
        <v>0</v>
      </c>
      <c r="AA12" s="4"/>
      <c r="AB12" s="12">
        <f t="shared" si="4"/>
        <v>0</v>
      </c>
      <c r="AC12" s="4"/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8"/>
        <v>0</v>
      </c>
      <c r="AH12" s="12">
        <f t="shared" si="9"/>
        <v>0</v>
      </c>
      <c r="AI12" s="12">
        <f t="shared" si="10"/>
        <v>0</v>
      </c>
      <c r="AJ12" s="2"/>
      <c r="AK12" s="9">
        <f t="shared" si="16"/>
        <v>0</v>
      </c>
      <c r="AL12" s="4"/>
      <c r="AM12" s="12">
        <f t="shared" si="11"/>
        <v>0</v>
      </c>
      <c r="AN12" s="2"/>
      <c r="AO12" s="19">
        <f t="shared" si="12"/>
        <v>0</v>
      </c>
      <c r="AP12" s="2"/>
      <c r="AQ12" s="9">
        <f t="shared" si="17"/>
        <v>0</v>
      </c>
      <c r="AR12" s="2"/>
      <c r="AS12" s="24">
        <f t="shared" si="13"/>
        <v>0</v>
      </c>
    </row>
    <row r="13" spans="1:45" x14ac:dyDescent="0.25">
      <c r="B13" s="2"/>
      <c r="C13" s="43"/>
      <c r="D13" s="12"/>
      <c r="E13" s="2"/>
      <c r="F13" s="27"/>
      <c r="G13" s="28"/>
      <c r="H13" s="27"/>
      <c r="I13" s="27"/>
      <c r="J13" s="27"/>
      <c r="K13" s="38"/>
      <c r="L13" s="27"/>
      <c r="M13" s="27"/>
      <c r="N13" s="28"/>
      <c r="O13" s="27"/>
      <c r="P13" s="16"/>
      <c r="Q13" s="15"/>
      <c r="R13" s="2"/>
      <c r="S13" s="12">
        <f t="shared" si="0"/>
        <v>0</v>
      </c>
      <c r="T13" s="12">
        <f t="shared" si="1"/>
        <v>0</v>
      </c>
      <c r="U13" s="12">
        <f t="shared" si="2"/>
        <v>0</v>
      </c>
      <c r="V13" s="12">
        <f t="shared" si="3"/>
        <v>0</v>
      </c>
      <c r="W13" s="12">
        <f t="shared" si="14"/>
        <v>0</v>
      </c>
      <c r="X13" s="12">
        <f t="shared" si="14"/>
        <v>0</v>
      </c>
      <c r="Y13" s="2"/>
      <c r="Z13" s="12">
        <f t="shared" si="15"/>
        <v>0</v>
      </c>
      <c r="AA13" s="4"/>
      <c r="AB13" s="12">
        <f t="shared" si="4"/>
        <v>0</v>
      </c>
      <c r="AC13" s="4"/>
      <c r="AD13" s="12">
        <f t="shared" si="5"/>
        <v>0</v>
      </c>
      <c r="AE13" s="12">
        <f t="shared" si="6"/>
        <v>0</v>
      </c>
      <c r="AF13" s="12">
        <f t="shared" si="7"/>
        <v>0</v>
      </c>
      <c r="AG13" s="12">
        <f t="shared" si="8"/>
        <v>0</v>
      </c>
      <c r="AH13" s="12">
        <f t="shared" si="9"/>
        <v>0</v>
      </c>
      <c r="AI13" s="12">
        <f t="shared" si="10"/>
        <v>0</v>
      </c>
      <c r="AJ13" s="2"/>
      <c r="AK13" s="9">
        <f t="shared" si="16"/>
        <v>0</v>
      </c>
      <c r="AL13" s="4"/>
      <c r="AM13" s="12">
        <f t="shared" si="11"/>
        <v>0</v>
      </c>
      <c r="AN13" s="2"/>
      <c r="AO13" s="19">
        <f t="shared" si="12"/>
        <v>0</v>
      </c>
      <c r="AP13" s="2"/>
      <c r="AQ13" s="9">
        <f t="shared" si="17"/>
        <v>0</v>
      </c>
      <c r="AR13" s="2"/>
      <c r="AS13" s="24">
        <f t="shared" si="13"/>
        <v>0</v>
      </c>
    </row>
    <row r="14" spans="1:45" x14ac:dyDescent="0.25">
      <c r="B14" s="2" t="str">
        <f>C14</f>
        <v>Øybåtene rute B2</v>
      </c>
      <c r="C14" s="42" t="s">
        <v>49</v>
      </c>
      <c r="D14" s="31"/>
      <c r="E14" s="2"/>
      <c r="F14" s="12">
        <v>0</v>
      </c>
      <c r="G14" s="28"/>
      <c r="H14" s="27"/>
      <c r="I14" s="27"/>
      <c r="J14" s="27"/>
      <c r="K14" s="38"/>
      <c r="L14" s="27"/>
      <c r="M14" s="27"/>
      <c r="N14" s="28"/>
      <c r="O14" s="27"/>
      <c r="P14" s="16"/>
      <c r="Q14" s="15"/>
      <c r="R14" s="2"/>
      <c r="S14" s="12">
        <f t="shared" si="0"/>
        <v>0</v>
      </c>
      <c r="T14" s="12">
        <f t="shared" si="1"/>
        <v>0</v>
      </c>
      <c r="U14" s="12">
        <f t="shared" si="2"/>
        <v>0</v>
      </c>
      <c r="V14" s="12">
        <f t="shared" si="3"/>
        <v>0</v>
      </c>
      <c r="W14" s="12">
        <f t="shared" si="14"/>
        <v>0</v>
      </c>
      <c r="X14" s="12">
        <f t="shared" si="14"/>
        <v>0</v>
      </c>
      <c r="Y14" s="2"/>
      <c r="Z14" s="12">
        <f t="shared" si="15"/>
        <v>0</v>
      </c>
      <c r="AA14" s="4"/>
      <c r="AB14" s="12">
        <f t="shared" si="4"/>
        <v>0</v>
      </c>
      <c r="AC14" s="4"/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8"/>
        <v>0</v>
      </c>
      <c r="AH14" s="12">
        <f t="shared" si="9"/>
        <v>0</v>
      </c>
      <c r="AI14" s="12">
        <f t="shared" si="10"/>
        <v>0</v>
      </c>
      <c r="AJ14" s="2"/>
      <c r="AK14" s="9">
        <f t="shared" si="16"/>
        <v>0</v>
      </c>
      <c r="AL14" s="4"/>
      <c r="AM14" s="12">
        <f t="shared" si="11"/>
        <v>0</v>
      </c>
      <c r="AN14" s="2"/>
      <c r="AO14" s="19">
        <f t="shared" si="12"/>
        <v>0</v>
      </c>
      <c r="AP14" s="2"/>
      <c r="AQ14" s="9">
        <f t="shared" si="17"/>
        <v>0</v>
      </c>
      <c r="AR14" s="2"/>
      <c r="AS14" s="24">
        <f t="shared" si="13"/>
        <v>0</v>
      </c>
    </row>
    <row r="15" spans="1:45" x14ac:dyDescent="0.25">
      <c r="B15" s="2"/>
      <c r="C15" s="43"/>
      <c r="D15" s="12"/>
      <c r="E15" s="2"/>
      <c r="F15" s="27"/>
      <c r="G15" s="28"/>
      <c r="H15" s="27"/>
      <c r="I15" s="27"/>
      <c r="J15" s="27"/>
      <c r="K15" s="38"/>
      <c r="L15" s="27"/>
      <c r="M15" s="27"/>
      <c r="N15" s="28"/>
      <c r="O15" s="27"/>
      <c r="P15" s="16"/>
      <c r="Q15" s="15"/>
      <c r="R15" s="2"/>
      <c r="S15" s="12">
        <f t="shared" si="0"/>
        <v>0</v>
      </c>
      <c r="T15" s="12">
        <f t="shared" si="1"/>
        <v>0</v>
      </c>
      <c r="U15" s="12">
        <f t="shared" si="2"/>
        <v>0</v>
      </c>
      <c r="V15" s="12">
        <f t="shared" si="3"/>
        <v>0</v>
      </c>
      <c r="W15" s="12">
        <f t="shared" si="14"/>
        <v>0</v>
      </c>
      <c r="X15" s="12">
        <f t="shared" si="14"/>
        <v>0</v>
      </c>
      <c r="Y15" s="2"/>
      <c r="Z15" s="12">
        <f t="shared" si="15"/>
        <v>0</v>
      </c>
      <c r="AA15" s="4"/>
      <c r="AB15" s="12">
        <f t="shared" si="4"/>
        <v>0</v>
      </c>
      <c r="AC15" s="4"/>
      <c r="AD15" s="12">
        <f t="shared" si="5"/>
        <v>0</v>
      </c>
      <c r="AE15" s="12">
        <f t="shared" si="6"/>
        <v>0</v>
      </c>
      <c r="AF15" s="12">
        <f t="shared" si="7"/>
        <v>0</v>
      </c>
      <c r="AG15" s="12">
        <f t="shared" si="8"/>
        <v>0</v>
      </c>
      <c r="AH15" s="12">
        <f t="shared" si="9"/>
        <v>0</v>
      </c>
      <c r="AI15" s="12">
        <f t="shared" si="10"/>
        <v>0</v>
      </c>
      <c r="AJ15" s="2"/>
      <c r="AK15" s="9">
        <f t="shared" si="16"/>
        <v>0</v>
      </c>
      <c r="AL15" s="4"/>
      <c r="AM15" s="12">
        <f t="shared" si="11"/>
        <v>0</v>
      </c>
      <c r="AN15" s="2"/>
      <c r="AO15" s="19">
        <f t="shared" si="12"/>
        <v>0</v>
      </c>
      <c r="AP15" s="2"/>
      <c r="AQ15" s="9">
        <f t="shared" si="17"/>
        <v>0</v>
      </c>
      <c r="AR15" s="2"/>
      <c r="AS15" s="24">
        <f t="shared" si="13"/>
        <v>0</v>
      </c>
    </row>
    <row r="16" spans="1:45" x14ac:dyDescent="0.25">
      <c r="B16" s="2">
        <f>C16</f>
        <v>0</v>
      </c>
      <c r="C16" s="42"/>
      <c r="D16" s="31"/>
      <c r="E16" s="2"/>
      <c r="F16" s="12">
        <v>0</v>
      </c>
      <c r="G16" s="28"/>
      <c r="H16" s="27"/>
      <c r="I16" s="27"/>
      <c r="J16" s="27"/>
      <c r="K16" s="27"/>
      <c r="L16" s="27"/>
      <c r="M16" s="27"/>
      <c r="N16" s="28"/>
      <c r="O16" s="27"/>
      <c r="P16" s="16"/>
      <c r="Q16" s="15"/>
      <c r="R16" s="2"/>
      <c r="S16" s="12">
        <f t="shared" si="0"/>
        <v>0</v>
      </c>
      <c r="T16" s="12">
        <f t="shared" si="1"/>
        <v>0</v>
      </c>
      <c r="U16" s="12">
        <f t="shared" si="2"/>
        <v>0</v>
      </c>
      <c r="V16" s="12">
        <f t="shared" si="3"/>
        <v>0</v>
      </c>
      <c r="W16" s="12">
        <f t="shared" si="14"/>
        <v>0</v>
      </c>
      <c r="X16" s="12">
        <f t="shared" si="14"/>
        <v>0</v>
      </c>
      <c r="Y16" s="2"/>
      <c r="Z16" s="12">
        <f t="shared" si="15"/>
        <v>0</v>
      </c>
      <c r="AA16" s="4"/>
      <c r="AB16" s="12">
        <f t="shared" si="4"/>
        <v>0</v>
      </c>
      <c r="AC16" s="4"/>
      <c r="AD16" s="12">
        <f t="shared" si="5"/>
        <v>0</v>
      </c>
      <c r="AE16" s="12">
        <f t="shared" si="6"/>
        <v>0</v>
      </c>
      <c r="AF16" s="12">
        <f t="shared" si="7"/>
        <v>0</v>
      </c>
      <c r="AG16" s="12">
        <f t="shared" si="8"/>
        <v>0</v>
      </c>
      <c r="AH16" s="12">
        <f t="shared" si="9"/>
        <v>0</v>
      </c>
      <c r="AI16" s="12">
        <f t="shared" si="10"/>
        <v>0</v>
      </c>
      <c r="AJ16" s="2"/>
      <c r="AK16" s="9">
        <f t="shared" si="16"/>
        <v>0</v>
      </c>
      <c r="AL16" s="4"/>
      <c r="AM16" s="12">
        <f t="shared" si="11"/>
        <v>0</v>
      </c>
      <c r="AN16" s="2"/>
      <c r="AO16" s="19">
        <f t="shared" si="12"/>
        <v>0</v>
      </c>
      <c r="AP16" s="2"/>
      <c r="AQ16" s="9">
        <f t="shared" si="17"/>
        <v>0</v>
      </c>
      <c r="AR16" s="2"/>
      <c r="AS16" s="24">
        <f t="shared" si="13"/>
        <v>0</v>
      </c>
    </row>
    <row r="17" spans="2:45" x14ac:dyDescent="0.25">
      <c r="B17" s="2"/>
      <c r="C17" s="43"/>
      <c r="D17" s="12"/>
      <c r="E17" s="2"/>
      <c r="F17" s="27"/>
      <c r="G17" s="28"/>
      <c r="H17" s="27"/>
      <c r="I17" s="27"/>
      <c r="J17" s="27"/>
      <c r="K17" s="27"/>
      <c r="L17" s="27"/>
      <c r="M17" s="27"/>
      <c r="N17" s="28"/>
      <c r="O17" s="27"/>
      <c r="P17" s="16"/>
      <c r="Q17" s="15"/>
      <c r="R17" s="2"/>
      <c r="S17" s="12">
        <f t="shared" si="0"/>
        <v>0</v>
      </c>
      <c r="T17" s="12">
        <f t="shared" si="1"/>
        <v>0</v>
      </c>
      <c r="U17" s="12">
        <f t="shared" si="2"/>
        <v>0</v>
      </c>
      <c r="V17" s="12">
        <f t="shared" si="3"/>
        <v>0</v>
      </c>
      <c r="W17" s="12">
        <f t="shared" si="14"/>
        <v>0</v>
      </c>
      <c r="X17" s="12">
        <f t="shared" si="14"/>
        <v>0</v>
      </c>
      <c r="Y17" s="2"/>
      <c r="Z17" s="12">
        <f t="shared" si="15"/>
        <v>0</v>
      </c>
      <c r="AA17" s="4"/>
      <c r="AB17" s="12">
        <f t="shared" si="4"/>
        <v>0</v>
      </c>
      <c r="AC17" s="4"/>
      <c r="AD17" s="12">
        <f t="shared" si="5"/>
        <v>0</v>
      </c>
      <c r="AE17" s="12">
        <f t="shared" si="6"/>
        <v>0</v>
      </c>
      <c r="AF17" s="12">
        <f t="shared" si="7"/>
        <v>0</v>
      </c>
      <c r="AG17" s="12">
        <f t="shared" si="8"/>
        <v>0</v>
      </c>
      <c r="AH17" s="12">
        <f t="shared" si="9"/>
        <v>0</v>
      </c>
      <c r="AI17" s="12">
        <f t="shared" si="10"/>
        <v>0</v>
      </c>
      <c r="AJ17" s="2"/>
      <c r="AK17" s="9">
        <f t="shared" si="16"/>
        <v>0</v>
      </c>
      <c r="AL17" s="4"/>
      <c r="AM17" s="12">
        <f t="shared" si="11"/>
        <v>0</v>
      </c>
      <c r="AN17" s="2"/>
      <c r="AO17" s="19">
        <f t="shared" si="12"/>
        <v>0</v>
      </c>
      <c r="AP17" s="2"/>
      <c r="AQ17" s="9">
        <f t="shared" si="17"/>
        <v>0</v>
      </c>
      <c r="AR17" s="2"/>
      <c r="AS17" s="24">
        <f t="shared" si="13"/>
        <v>0</v>
      </c>
    </row>
    <row r="18" spans="2:45" x14ac:dyDescent="0.25">
      <c r="B18" s="2">
        <f>C18</f>
        <v>0</v>
      </c>
      <c r="C18" s="42"/>
      <c r="D18" s="31"/>
      <c r="E18" s="2"/>
      <c r="F18" s="12">
        <v>0</v>
      </c>
      <c r="G18" s="28"/>
      <c r="H18" s="27"/>
      <c r="I18" s="27"/>
      <c r="J18" s="27"/>
      <c r="K18" s="27"/>
      <c r="L18" s="27"/>
      <c r="M18" s="27"/>
      <c r="N18" s="28"/>
      <c r="O18" s="27"/>
      <c r="P18" s="16"/>
      <c r="Q18" s="15"/>
      <c r="R18" s="2"/>
      <c r="S18" s="12">
        <f t="shared" si="0"/>
        <v>0</v>
      </c>
      <c r="T18" s="12">
        <f t="shared" si="1"/>
        <v>0</v>
      </c>
      <c r="U18" s="12">
        <f t="shared" si="2"/>
        <v>0</v>
      </c>
      <c r="V18" s="12">
        <f t="shared" si="3"/>
        <v>0</v>
      </c>
      <c r="W18" s="12">
        <f t="shared" si="14"/>
        <v>0</v>
      </c>
      <c r="X18" s="12">
        <f t="shared" si="14"/>
        <v>0</v>
      </c>
      <c r="Y18" s="2"/>
      <c r="Z18" s="12">
        <f t="shared" si="15"/>
        <v>0</v>
      </c>
      <c r="AA18" s="4"/>
      <c r="AB18" s="12">
        <f t="shared" si="4"/>
        <v>0</v>
      </c>
      <c r="AC18" s="4"/>
      <c r="AD18" s="12">
        <f t="shared" si="5"/>
        <v>0</v>
      </c>
      <c r="AE18" s="12">
        <f t="shared" si="6"/>
        <v>0</v>
      </c>
      <c r="AF18" s="12">
        <f t="shared" si="7"/>
        <v>0</v>
      </c>
      <c r="AG18" s="12">
        <f t="shared" si="8"/>
        <v>0</v>
      </c>
      <c r="AH18" s="12">
        <f t="shared" si="9"/>
        <v>0</v>
      </c>
      <c r="AI18" s="12">
        <f t="shared" si="10"/>
        <v>0</v>
      </c>
      <c r="AJ18" s="2"/>
      <c r="AK18" s="9">
        <f t="shared" si="16"/>
        <v>0</v>
      </c>
      <c r="AL18" s="4"/>
      <c r="AM18" s="12">
        <f t="shared" si="11"/>
        <v>0</v>
      </c>
      <c r="AN18" s="2"/>
      <c r="AO18" s="19">
        <f t="shared" si="12"/>
        <v>0</v>
      </c>
      <c r="AP18" s="2"/>
      <c r="AQ18" s="9">
        <f t="shared" si="17"/>
        <v>0</v>
      </c>
      <c r="AR18" s="2"/>
      <c r="AS18" s="24">
        <f t="shared" si="13"/>
        <v>0</v>
      </c>
    </row>
    <row r="19" spans="2:45" x14ac:dyDescent="0.25">
      <c r="B19" s="2"/>
      <c r="C19" s="43"/>
      <c r="D19" s="12"/>
      <c r="E19" s="2"/>
      <c r="F19" s="27"/>
      <c r="G19" s="28"/>
      <c r="H19" s="27"/>
      <c r="I19" s="27"/>
      <c r="J19" s="27"/>
      <c r="K19" s="27"/>
      <c r="L19" s="27"/>
      <c r="M19" s="27"/>
      <c r="N19" s="28"/>
      <c r="O19" s="27"/>
      <c r="P19" s="16"/>
      <c r="Q19" s="15"/>
      <c r="R19" s="2"/>
      <c r="S19" s="12">
        <f t="shared" si="0"/>
        <v>0</v>
      </c>
      <c r="T19" s="12">
        <f t="shared" si="1"/>
        <v>0</v>
      </c>
      <c r="U19" s="12">
        <f t="shared" si="2"/>
        <v>0</v>
      </c>
      <c r="V19" s="12">
        <f t="shared" si="3"/>
        <v>0</v>
      </c>
      <c r="W19" s="12">
        <f t="shared" si="14"/>
        <v>0</v>
      </c>
      <c r="X19" s="12">
        <f t="shared" si="14"/>
        <v>0</v>
      </c>
      <c r="Y19" s="2"/>
      <c r="Z19" s="12">
        <f t="shared" si="15"/>
        <v>0</v>
      </c>
      <c r="AA19" s="4"/>
      <c r="AB19" s="12">
        <f t="shared" si="4"/>
        <v>0</v>
      </c>
      <c r="AC19" s="4"/>
      <c r="AD19" s="12">
        <f t="shared" si="5"/>
        <v>0</v>
      </c>
      <c r="AE19" s="12">
        <f t="shared" si="6"/>
        <v>0</v>
      </c>
      <c r="AF19" s="12">
        <f t="shared" si="7"/>
        <v>0</v>
      </c>
      <c r="AG19" s="12">
        <f t="shared" si="8"/>
        <v>0</v>
      </c>
      <c r="AH19" s="12">
        <f t="shared" si="9"/>
        <v>0</v>
      </c>
      <c r="AI19" s="12">
        <f t="shared" si="10"/>
        <v>0</v>
      </c>
      <c r="AJ19" s="2"/>
      <c r="AK19" s="9">
        <f t="shared" si="16"/>
        <v>0</v>
      </c>
      <c r="AL19" s="4"/>
      <c r="AM19" s="12">
        <f t="shared" si="11"/>
        <v>0</v>
      </c>
      <c r="AN19" s="2"/>
      <c r="AO19" s="19">
        <f t="shared" si="12"/>
        <v>0</v>
      </c>
      <c r="AP19" s="2"/>
      <c r="AQ19" s="9">
        <f t="shared" si="17"/>
        <v>0</v>
      </c>
      <c r="AR19" s="2"/>
      <c r="AS19" s="24">
        <f t="shared" si="13"/>
        <v>0</v>
      </c>
    </row>
    <row r="20" spans="2:45" x14ac:dyDescent="0.25">
      <c r="C20" s="14" t="s">
        <v>4</v>
      </c>
      <c r="D20" s="13"/>
      <c r="E20" s="13"/>
      <c r="F20" s="14">
        <f>SUM(F8:F19)</f>
        <v>8904</v>
      </c>
      <c r="G20" s="13"/>
      <c r="H20" s="14">
        <f t="shared" ref="H20:M20" si="18">SUM(H8:H19)</f>
        <v>0</v>
      </c>
      <c r="I20" s="14">
        <f t="shared" si="18"/>
        <v>0</v>
      </c>
      <c r="J20" s="14">
        <f t="shared" si="18"/>
        <v>0</v>
      </c>
      <c r="K20" s="14">
        <f t="shared" si="18"/>
        <v>0</v>
      </c>
      <c r="L20" s="14">
        <f t="shared" si="18"/>
        <v>0</v>
      </c>
      <c r="M20" s="14">
        <f t="shared" si="18"/>
        <v>0</v>
      </c>
      <c r="N20" s="13"/>
      <c r="O20" s="13"/>
      <c r="P20" s="13"/>
      <c r="Q20" s="13"/>
      <c r="R20" s="13"/>
      <c r="S20" s="14">
        <f t="shared" ref="S20:X20" si="19">SUM(S8:S19)</f>
        <v>0</v>
      </c>
      <c r="T20" s="14">
        <f t="shared" si="19"/>
        <v>0</v>
      </c>
      <c r="U20" s="14">
        <f t="shared" si="19"/>
        <v>0</v>
      </c>
      <c r="V20" s="14">
        <f t="shared" si="19"/>
        <v>0</v>
      </c>
      <c r="W20" s="14">
        <f t="shared" si="19"/>
        <v>0</v>
      </c>
      <c r="X20" s="14">
        <f t="shared" si="19"/>
        <v>0</v>
      </c>
      <c r="Y20" s="13"/>
      <c r="Z20" s="14">
        <f>SUM(Z8:Z19)</f>
        <v>0</v>
      </c>
      <c r="AA20" s="6"/>
      <c r="AB20" s="13"/>
      <c r="AC20" s="6"/>
      <c r="AD20" s="14">
        <f t="shared" ref="AD20:AI20" si="20">SUM(AD8:AD19)</f>
        <v>0</v>
      </c>
      <c r="AE20" s="14">
        <f t="shared" si="20"/>
        <v>0</v>
      </c>
      <c r="AF20" s="14">
        <f t="shared" si="20"/>
        <v>0</v>
      </c>
      <c r="AG20" s="14">
        <f t="shared" si="20"/>
        <v>0</v>
      </c>
      <c r="AH20" s="14">
        <f t="shared" si="20"/>
        <v>0</v>
      </c>
      <c r="AI20" s="14">
        <f t="shared" si="20"/>
        <v>0</v>
      </c>
      <c r="AJ20" s="13"/>
      <c r="AK20" s="14">
        <f>SUM(AK8:AK19)</f>
        <v>0</v>
      </c>
      <c r="AL20" s="6"/>
      <c r="AM20" s="13"/>
      <c r="AN20" s="13"/>
      <c r="AO20" s="20">
        <f>SUM(AO8:AO19)</f>
        <v>0</v>
      </c>
      <c r="AP20" s="13"/>
      <c r="AQ20" s="14">
        <f>SUM(AQ8:AQ19)</f>
        <v>0</v>
      </c>
      <c r="AR20" s="13"/>
      <c r="AS20" s="13"/>
    </row>
    <row r="21" spans="2:45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2:45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2:45" x14ac:dyDescent="0.25">
      <c r="C23" s="13"/>
      <c r="D23" s="13"/>
      <c r="E23" s="13"/>
      <c r="F23" s="13"/>
      <c r="G23" s="13"/>
      <c r="H23" s="39" t="s">
        <v>41</v>
      </c>
      <c r="I23" s="39"/>
      <c r="J23" s="32" t="s">
        <v>53</v>
      </c>
      <c r="K23" s="25" t="s">
        <v>42</v>
      </c>
      <c r="L23" s="25" t="s">
        <v>47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2:45" x14ac:dyDescent="0.25">
      <c r="C24" s="5"/>
      <c r="D24" s="5"/>
      <c r="F24" s="5"/>
      <c r="H24" s="39"/>
      <c r="I24" s="39"/>
      <c r="J24" s="26">
        <f>Z20</f>
        <v>0</v>
      </c>
      <c r="K24" s="26">
        <f>AK20</f>
        <v>0</v>
      </c>
      <c r="L24" s="26">
        <f>AQ20</f>
        <v>0</v>
      </c>
      <c r="S24" s="5"/>
      <c r="T24" s="5"/>
      <c r="U24" s="5"/>
      <c r="V24" s="5"/>
      <c r="W24" s="5"/>
      <c r="X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K24" s="5"/>
      <c r="AL24" s="5"/>
      <c r="AM24" s="5"/>
      <c r="AO24" s="5"/>
      <c r="AQ24" s="5"/>
      <c r="AS24" s="5"/>
    </row>
    <row r="27" spans="2:45" ht="21" customHeight="1" x14ac:dyDescent="0.25">
      <c r="H27" s="40" t="s">
        <v>32</v>
      </c>
      <c r="I27" s="40"/>
      <c r="J27" s="40"/>
      <c r="K27" s="40"/>
      <c r="L27" s="40"/>
      <c r="M27" s="30"/>
      <c r="AD27" s="41"/>
      <c r="AE27" s="41"/>
      <c r="AF27" s="41"/>
      <c r="AG27" s="41"/>
      <c r="AH27" s="41"/>
      <c r="AI27" s="30"/>
    </row>
    <row r="28" spans="2:45" ht="51" x14ac:dyDescent="0.25">
      <c r="H28" s="33" t="s">
        <v>56</v>
      </c>
      <c r="I28" s="11" t="s">
        <v>54</v>
      </c>
      <c r="J28" s="11" t="s">
        <v>33</v>
      </c>
      <c r="K28" s="11" t="s">
        <v>34</v>
      </c>
      <c r="L28" s="11" t="s">
        <v>35</v>
      </c>
      <c r="M28" s="17"/>
    </row>
    <row r="29" spans="2:45" x14ac:dyDescent="0.25">
      <c r="F29" s="9" t="s">
        <v>5</v>
      </c>
      <c r="H29" s="21">
        <v>42.7</v>
      </c>
      <c r="I29" s="21">
        <v>3.206</v>
      </c>
      <c r="J29" s="12" t="s">
        <v>2</v>
      </c>
      <c r="K29" s="22">
        <v>5.0000000000000001E-4</v>
      </c>
      <c r="L29" s="12" t="s">
        <v>2</v>
      </c>
      <c r="M29" s="17"/>
    </row>
    <row r="30" spans="2:45" x14ac:dyDescent="0.25">
      <c r="F30" s="9" t="s">
        <v>0</v>
      </c>
      <c r="H30" s="21">
        <v>49.32</v>
      </c>
      <c r="I30" s="21">
        <v>2.75</v>
      </c>
      <c r="J30" s="12" t="s">
        <v>2</v>
      </c>
      <c r="K30" s="12" t="s">
        <v>2</v>
      </c>
      <c r="L30" s="12">
        <v>25</v>
      </c>
      <c r="M30" s="17"/>
    </row>
    <row r="31" spans="2:45" x14ac:dyDescent="0.25">
      <c r="F31" s="9" t="s">
        <v>36</v>
      </c>
      <c r="H31" s="21">
        <f>H30</f>
        <v>49.32</v>
      </c>
      <c r="I31" s="21">
        <v>0.75</v>
      </c>
      <c r="J31" s="12" t="s">
        <v>2</v>
      </c>
      <c r="K31" s="12" t="s">
        <v>2</v>
      </c>
      <c r="L31" s="12">
        <v>25</v>
      </c>
      <c r="M31" s="17"/>
    </row>
    <row r="32" spans="2:45" x14ac:dyDescent="0.25">
      <c r="F32" s="9" t="s">
        <v>3</v>
      </c>
      <c r="H32" s="21">
        <v>44.1</v>
      </c>
      <c r="I32" s="21">
        <v>1.74</v>
      </c>
      <c r="J32" s="12" t="s">
        <v>2</v>
      </c>
      <c r="K32" s="12" t="s">
        <v>2</v>
      </c>
      <c r="L32" s="12" t="s">
        <v>2</v>
      </c>
      <c r="M32" s="17"/>
    </row>
    <row r="33" spans="6:13" x14ac:dyDescent="0.25">
      <c r="F33" s="9" t="s">
        <v>37</v>
      </c>
      <c r="H33" s="12" t="s">
        <v>2</v>
      </c>
      <c r="I33" s="21" t="s">
        <v>2</v>
      </c>
      <c r="J33" s="12">
        <v>0</v>
      </c>
      <c r="K33" s="12" t="s">
        <v>2</v>
      </c>
      <c r="L33" s="12" t="s">
        <v>2</v>
      </c>
      <c r="M33" s="17"/>
    </row>
    <row r="34" spans="6:13" ht="18" x14ac:dyDescent="0.35">
      <c r="F34" s="9" t="s">
        <v>46</v>
      </c>
      <c r="H34" s="12" t="s">
        <v>2</v>
      </c>
      <c r="I34" s="21" t="s">
        <v>2</v>
      </c>
      <c r="J34" s="12">
        <v>0</v>
      </c>
      <c r="K34" s="12" t="s">
        <v>2</v>
      </c>
      <c r="L34" s="12" t="s">
        <v>2</v>
      </c>
      <c r="M34" s="17"/>
    </row>
    <row r="35" spans="6:13" x14ac:dyDescent="0.25">
      <c r="M35" s="17"/>
    </row>
    <row r="36" spans="6:13" x14ac:dyDescent="0.25">
      <c r="I36" s="7"/>
    </row>
  </sheetData>
  <sheetProtection selectLockedCells="1"/>
  <mergeCells count="15">
    <mergeCell ref="AK6:AS6"/>
    <mergeCell ref="H6:L6"/>
    <mergeCell ref="O6:Q6"/>
    <mergeCell ref="S6:W6"/>
    <mergeCell ref="Z6:AB6"/>
    <mergeCell ref="AD6:AH6"/>
    <mergeCell ref="H23:I24"/>
    <mergeCell ref="H27:L27"/>
    <mergeCell ref="AD27:AH27"/>
    <mergeCell ref="C8:C9"/>
    <mergeCell ref="C10:C11"/>
    <mergeCell ref="C12:C13"/>
    <mergeCell ref="C14:C15"/>
    <mergeCell ref="C16:C17"/>
    <mergeCell ref="C18:C19"/>
  </mergeCells>
  <pageMargins left="0.7" right="0.7" top="0.75" bottom="0.75" header="0.3" footer="0.3"/>
  <pageSetup paperSize="9" scale="77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Miljøbudsjett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Gundersen, Harald</dc:creator>
  <cp:lastModifiedBy>Terje Fauske</cp:lastModifiedBy>
  <cp:lastPrinted>2018-01-08T09:32:41Z</cp:lastPrinted>
  <dcterms:created xsi:type="dcterms:W3CDTF">2015-06-16T05:36:25Z</dcterms:created>
  <dcterms:modified xsi:type="dcterms:W3CDTF">2018-04-12T08:09:15Z</dcterms:modified>
</cp:coreProperties>
</file>